
<file path=[Content_Types].xml><?xml version="1.0" encoding="utf-8"?>
<Types xmlns="http://schemas.openxmlformats.org/package/2006/content-types">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0320" windowHeight="7680" activeTab="1"/>
  </bookViews>
  <sheets>
    <sheet name="Instructions" sheetId="8" r:id="rId1"/>
    <sheet name="Section A" sheetId="6" r:id="rId2"/>
    <sheet name="Section B" sheetId="3" r:id="rId3"/>
    <sheet name="Section C" sheetId="9" r:id="rId4"/>
    <sheet name="Section D" sheetId="13" r:id="rId5"/>
    <sheet name="Section E" sheetId="14" r:id="rId6"/>
    <sheet name="Section F" sheetId="11" r:id="rId7"/>
    <sheet name="Section G" sheetId="12" r:id="rId8"/>
    <sheet name="Section H " sheetId="18" r:id="rId9"/>
    <sheet name="Validation Tests" sheetId="17" r:id="rId10"/>
    <sheet name="Countries" sheetId="19" r:id="rId11"/>
  </sheets>
  <definedNames>
    <definedName name="_xlnm.Print_Area" localSheetId="0">Instructions!$A$1:$I$27</definedName>
    <definedName name="_xlnm.Print_Area" localSheetId="1">'Section A'!$A$1:$H$35</definedName>
    <definedName name="_xlnm.Print_Area" localSheetId="2">'Section B'!$A$1:$G$310</definedName>
    <definedName name="_xlnm.Print_Area" localSheetId="3">'Section C'!$A$1:$M$51</definedName>
    <definedName name="_xlnm.Print_Area" localSheetId="4">'Section D'!$A$1:$I$49</definedName>
    <definedName name="_xlnm.Print_Area" localSheetId="5">'Section E'!$A$1:$H$95</definedName>
    <definedName name="_xlnm.Print_Area" localSheetId="6">'Section F'!$A$1:$F$88</definedName>
    <definedName name="_xlnm.Print_Area" localSheetId="7">'Section G'!$A$1:$F$41</definedName>
    <definedName name="_xlnm.Print_Area" localSheetId="8">'Section H '!$A$1:$E$38</definedName>
    <definedName name="_xlnm.Print_Area" localSheetId="9">'Validation Tests'!$A$1:$F$280</definedName>
  </definedNames>
  <calcPr calcId="125725"/>
</workbook>
</file>

<file path=xl/calcChain.xml><?xml version="1.0" encoding="utf-8"?>
<calcChain xmlns="http://schemas.openxmlformats.org/spreadsheetml/2006/main">
  <c r="D174" i="17"/>
  <c r="D172"/>
  <c r="D170"/>
  <c r="D168"/>
  <c r="D166"/>
  <c r="C307" i="3"/>
  <c r="D9" i="17"/>
  <c r="D11"/>
  <c r="D13"/>
  <c r="D15"/>
  <c r="D19"/>
  <c r="D21"/>
  <c r="D23"/>
  <c r="D25"/>
  <c r="D30"/>
  <c r="D32"/>
  <c r="D34"/>
  <c r="D36"/>
  <c r="D40"/>
  <c r="D42"/>
  <c r="D44"/>
  <c r="D46"/>
  <c r="D52"/>
  <c r="D54"/>
  <c r="D56"/>
  <c r="D58"/>
  <c r="D62"/>
  <c r="D64"/>
  <c r="D66"/>
  <c r="D68"/>
  <c r="D72"/>
  <c r="D74"/>
  <c r="D76"/>
  <c r="D78"/>
  <c r="D86"/>
  <c r="D88"/>
  <c r="D90"/>
  <c r="D92"/>
  <c r="D96"/>
  <c r="D98"/>
  <c r="D100"/>
  <c r="D102"/>
  <c r="D106"/>
  <c r="D108"/>
  <c r="D110"/>
  <c r="D112"/>
  <c r="D116"/>
  <c r="D118"/>
  <c r="D120"/>
  <c r="D122"/>
  <c r="D126"/>
  <c r="D128"/>
  <c r="D130"/>
  <c r="D132"/>
  <c r="D136"/>
  <c r="D138"/>
  <c r="D140"/>
  <c r="D142"/>
  <c r="D146"/>
  <c r="D148"/>
  <c r="D150"/>
  <c r="D152"/>
  <c r="D156"/>
  <c r="D158"/>
  <c r="D160"/>
  <c r="D162"/>
  <c r="D180"/>
  <c r="D182"/>
  <c r="D184"/>
  <c r="D186"/>
  <c r="D192"/>
  <c r="D194"/>
  <c r="D196"/>
  <c r="D198"/>
  <c r="D206"/>
  <c r="D208"/>
  <c r="D210"/>
  <c r="D212"/>
  <c r="D219"/>
  <c r="D221"/>
  <c r="D223"/>
  <c r="D225"/>
  <c r="D230"/>
  <c r="D232"/>
  <c r="D246"/>
  <c r="D255"/>
  <c r="D262"/>
  <c r="D264"/>
  <c r="C36" i="18"/>
  <c r="E54" i="11"/>
  <c r="E76"/>
  <c r="F11" i="14"/>
  <c r="D15"/>
  <c r="E15"/>
  <c r="F15" s="1"/>
  <c r="D20"/>
  <c r="D27" s="1"/>
  <c r="F13"/>
  <c r="D37"/>
  <c r="F34"/>
  <c r="E37"/>
  <c r="D41"/>
  <c r="D248" i="17" s="1"/>
  <c r="D47" i="14"/>
  <c r="E41"/>
  <c r="F41" s="1"/>
  <c r="E47"/>
  <c r="E49" s="1"/>
  <c r="F55"/>
  <c r="G12" i="13"/>
  <c r="C47" s="1"/>
  <c r="L7" i="9"/>
  <c r="N8"/>
  <c r="L10"/>
  <c r="N11"/>
  <c r="N17"/>
  <c r="N20"/>
  <c r="N23"/>
  <c r="N35"/>
  <c r="N32"/>
  <c r="N29"/>
  <c r="N26"/>
  <c r="N14"/>
  <c r="L34"/>
  <c r="L31"/>
  <c r="L28"/>
  <c r="L25"/>
  <c r="L22"/>
  <c r="L19"/>
  <c r="L16"/>
  <c r="L13"/>
  <c r="C37" i="12"/>
  <c r="C16" i="6"/>
  <c r="C33" s="1"/>
  <c r="F35" i="14"/>
  <c r="D49" l="1"/>
  <c r="D49" i="9"/>
  <c r="C85" i="11"/>
  <c r="F47" i="14"/>
  <c r="F49"/>
  <c r="D241" i="17"/>
  <c r="D239"/>
  <c r="F37" i="14"/>
  <c r="E20"/>
  <c r="E27" l="1"/>
  <c r="F27" s="1"/>
  <c r="C91" s="1"/>
  <c r="D272" i="17" s="1"/>
  <c r="C278" s="1"/>
  <c r="F20" i="14"/>
</calcChain>
</file>

<file path=xl/comments1.xml><?xml version="1.0" encoding="utf-8"?>
<comments xmlns="http://schemas.openxmlformats.org/spreadsheetml/2006/main">
  <authors>
    <author>eiacovidou</author>
    <author>epoyiadji</author>
    <author>mgeorghiadou</author>
    <author>aandreou</author>
  </authors>
  <commentList>
    <comment ref="C14" authorId="0">
      <text>
        <r>
          <rPr>
            <sz val="12"/>
            <color indexed="81"/>
            <rFont val="Tahoma"/>
            <family val="2"/>
            <charset val="161"/>
          </rPr>
          <t>Insert reporting period in date format e.g. 01/01/2015 - 31/12/2015</t>
        </r>
      </text>
    </comment>
    <comment ref="C15" authorId="0">
      <text>
        <r>
          <rPr>
            <sz val="12"/>
            <color indexed="81"/>
            <rFont val="Tahoma"/>
            <family val="2"/>
            <charset val="161"/>
          </rPr>
          <t>This cell is automatically completed and refers to the date as at the end of the reporting period.</t>
        </r>
      </text>
    </comment>
    <comment ref="C16" authorId="1">
      <text>
        <r>
          <rPr>
            <sz val="8"/>
            <color indexed="81"/>
            <rFont val="Tahoma"/>
            <family val="2"/>
            <charset val="161"/>
          </rPr>
          <t>This cell is automatically completed and refers to the previous reference date, e.g. if the current reference data is 31/12/2015, the previous reference date is 12 months back i.e. 31/12/2014</t>
        </r>
      </text>
    </comment>
    <comment ref="C17" authorId="2">
      <text>
        <r>
          <rPr>
            <sz val="12"/>
            <color indexed="81"/>
            <rFont val="Tahoma"/>
            <family val="2"/>
            <charset val="161"/>
          </rPr>
          <t>Insert submission date in date format e.g. 10/06/2016</t>
        </r>
      </text>
    </comment>
    <comment ref="C18" authorId="0">
      <text>
        <r>
          <rPr>
            <sz val="12"/>
            <color indexed="81"/>
            <rFont val="Tahoma"/>
            <family val="2"/>
            <charset val="161"/>
          </rPr>
          <t>Insert name of regulated entity</t>
        </r>
      </text>
    </comment>
    <comment ref="C19" authorId="0">
      <text>
        <r>
          <rPr>
            <sz val="12"/>
            <color indexed="81"/>
            <rFont val="Tahoma"/>
            <family val="2"/>
            <charset val="161"/>
          </rPr>
          <t>Insert identification code provided by CySEC</t>
        </r>
      </text>
    </comment>
    <comment ref="C20" authorId="3">
      <text>
        <r>
          <rPr>
            <sz val="12"/>
            <color indexed="81"/>
            <rFont val="Tahoma"/>
            <family val="2"/>
            <charset val="161"/>
          </rPr>
          <t>{TRS username}_yyyymmdd_T56-78-131-002
(where yyyymmdd=Reference date (i.e. 20151231 for reference date of 31/12/2015)</t>
        </r>
      </text>
    </comment>
  </commentList>
</comments>
</file>

<file path=xl/sharedStrings.xml><?xml version="1.0" encoding="utf-8"?>
<sst xmlns="http://schemas.openxmlformats.org/spreadsheetml/2006/main" count="1429" uniqueCount="975">
  <si>
    <t>Client Risk Categorisation</t>
  </si>
  <si>
    <t>Country of Origin</t>
  </si>
  <si>
    <t>Colour scheme</t>
  </si>
  <si>
    <t>Instructions</t>
  </si>
  <si>
    <t>If the question is not applicable please insert either:</t>
  </si>
  <si>
    <t>a)</t>
  </si>
  <si>
    <t>b)</t>
  </si>
  <si>
    <t>c)</t>
  </si>
  <si>
    <t>d)</t>
  </si>
  <si>
    <t>e)</t>
  </si>
  <si>
    <t>2.1</t>
  </si>
  <si>
    <t>2.2</t>
  </si>
  <si>
    <t>2.3</t>
  </si>
  <si>
    <t>3.1</t>
  </si>
  <si>
    <t>3.2</t>
  </si>
  <si>
    <t>Clients in EU and UN sanction lists</t>
  </si>
  <si>
    <t xml:space="preserve">Date of update </t>
  </si>
  <si>
    <t xml:space="preserve">Version  </t>
  </si>
  <si>
    <t>Submission date:</t>
  </si>
  <si>
    <r>
      <rPr>
        <sz val="12"/>
        <color indexed="8"/>
        <rFont val="Times New Roman"/>
        <family val="1"/>
        <charset val="161"/>
      </rPr>
      <t>■ "</t>
    </r>
    <r>
      <rPr>
        <b/>
        <sz val="12"/>
        <color indexed="8"/>
        <rFont val="Times New Roman"/>
        <family val="1"/>
        <charset val="161"/>
      </rPr>
      <t>NA</t>
    </r>
    <r>
      <rPr>
        <sz val="12"/>
        <color indexed="8"/>
        <rFont val="Times New Roman"/>
        <family val="1"/>
        <charset val="161"/>
      </rPr>
      <t>" - where a text response is required, or</t>
    </r>
  </si>
  <si>
    <r>
      <rPr>
        <sz val="12"/>
        <color indexed="8"/>
        <rFont val="Times New Roman"/>
        <family val="1"/>
        <charset val="161"/>
      </rPr>
      <t>■ "</t>
    </r>
    <r>
      <rPr>
        <b/>
        <sz val="12"/>
        <color indexed="8"/>
        <rFont val="Times New Roman"/>
        <family val="1"/>
        <charset val="161"/>
      </rPr>
      <t>0</t>
    </r>
    <r>
      <rPr>
        <sz val="12"/>
        <color indexed="8"/>
        <rFont val="Times New Roman"/>
        <family val="1"/>
        <charset val="161"/>
      </rPr>
      <t>" - where a numerical response is required.</t>
    </r>
  </si>
  <si>
    <t>File name:</t>
  </si>
  <si>
    <t>Reporting Currency</t>
  </si>
  <si>
    <t>EURO</t>
  </si>
  <si>
    <t>EEA</t>
  </si>
  <si>
    <t>Third countries</t>
  </si>
  <si>
    <t>4.1</t>
  </si>
  <si>
    <t>4.2</t>
  </si>
  <si>
    <t>4.3</t>
  </si>
  <si>
    <t>4.4</t>
  </si>
  <si>
    <t>4.5</t>
  </si>
  <si>
    <t>4.6</t>
  </si>
  <si>
    <t>4.7</t>
  </si>
  <si>
    <t>4.8</t>
  </si>
  <si>
    <t>Omnibus Accounts</t>
  </si>
  <si>
    <t>Total Assets</t>
  </si>
  <si>
    <t>Before submission, it must be ensured that the Summary Result in the tab "Validation Tests" indicates 'Validated'. This ensures that all control checks in the aforesaid tab indicate 'TRUE'. Kindly note, that an explanation for each control test is provided.</t>
  </si>
  <si>
    <t>Drop-down list - must be completed by the entity</t>
  </si>
  <si>
    <t>f)</t>
  </si>
  <si>
    <t>Section B - Clientele</t>
  </si>
  <si>
    <t>Introduced Activity</t>
  </si>
  <si>
    <t>5.1</t>
  </si>
  <si>
    <t>Reporting Period:</t>
  </si>
  <si>
    <t>4.1.3</t>
  </si>
  <si>
    <t>4.1.2</t>
  </si>
  <si>
    <t>4.2.1</t>
  </si>
  <si>
    <t>4.2.2</t>
  </si>
  <si>
    <t>4.2.3</t>
  </si>
  <si>
    <t>4.2.4</t>
  </si>
  <si>
    <t>4.1.1</t>
  </si>
  <si>
    <t>Clients from high risk and non cooperative jurisdictions</t>
  </si>
  <si>
    <t>Types of High Risk Clients</t>
  </si>
  <si>
    <t>4.1.4</t>
  </si>
  <si>
    <t>Number of clients</t>
  </si>
  <si>
    <t>3.1.1</t>
  </si>
  <si>
    <t>3.1.2</t>
  </si>
  <si>
    <t>3.1.3</t>
  </si>
  <si>
    <t>3.1.4</t>
  </si>
  <si>
    <t>3.2.1</t>
  </si>
  <si>
    <t>3.2.2</t>
  </si>
  <si>
    <t>3.2.3</t>
  </si>
  <si>
    <t>3.2.4</t>
  </si>
  <si>
    <t>Clients for whom the entity has relied on eligible third parties to perform Due Diligence and KYC procedures</t>
  </si>
  <si>
    <t>1.1</t>
  </si>
  <si>
    <t>1.2</t>
  </si>
  <si>
    <t>1.3</t>
  </si>
  <si>
    <t>1.</t>
  </si>
  <si>
    <t>2.</t>
  </si>
  <si>
    <t>3.</t>
  </si>
  <si>
    <t>4.</t>
  </si>
  <si>
    <t>5.</t>
  </si>
  <si>
    <t>6.</t>
  </si>
  <si>
    <t>7.</t>
  </si>
  <si>
    <t>8.</t>
  </si>
  <si>
    <t>9.</t>
  </si>
  <si>
    <t>10.</t>
  </si>
  <si>
    <t>NOTES</t>
  </si>
  <si>
    <t>1.4</t>
  </si>
  <si>
    <t>1.1.1</t>
  </si>
  <si>
    <t>Persons in the distribution network of the fund</t>
  </si>
  <si>
    <t>Ownership</t>
  </si>
  <si>
    <t>Does the entity belong to a financial group?</t>
  </si>
  <si>
    <t>Does the entity have a dominant shareholder?</t>
  </si>
  <si>
    <t>Please select from the drop down list above</t>
  </si>
  <si>
    <t>PEPs</t>
  </si>
  <si>
    <t>Sanctions Lists</t>
  </si>
  <si>
    <t>FATF Non cooperative jurisdictions</t>
  </si>
  <si>
    <t>Trusts</t>
  </si>
  <si>
    <t>Has been convicted or there are investigations against him/her</t>
  </si>
  <si>
    <t>Does any of the entity's shareholders belong to any of the following groups?</t>
  </si>
  <si>
    <t>Remuneration</t>
  </si>
  <si>
    <t>1.5</t>
  </si>
  <si>
    <t>1.6</t>
  </si>
  <si>
    <t>6.1</t>
  </si>
  <si>
    <t>6.2</t>
  </si>
  <si>
    <t>Income Statement</t>
  </si>
  <si>
    <t>Net Trading Income</t>
  </si>
  <si>
    <t>Net Income</t>
  </si>
  <si>
    <t xml:space="preserve">Trading Income </t>
  </si>
  <si>
    <t>Direct trading costs</t>
  </si>
  <si>
    <t>Administrative Expenses (including depreciation)</t>
  </si>
  <si>
    <t xml:space="preserve">Administrative expenses may include wages and salaries, utility costs, rent, legal fees, auditors' remuneration, outsourcing fees, marketing costs etc. </t>
  </si>
  <si>
    <t xml:space="preserve">Earnings before interest and tax </t>
  </si>
  <si>
    <t>EBIT</t>
  </si>
  <si>
    <t>Finance Income</t>
  </si>
  <si>
    <t>Finance Expense</t>
  </si>
  <si>
    <t>Finance expenses may include interest expense, FX loss etc</t>
  </si>
  <si>
    <t>Finance income may include interest income, FX gain etc</t>
  </si>
  <si>
    <t>Statement of Financial Position</t>
  </si>
  <si>
    <t>Current Assets</t>
  </si>
  <si>
    <t>Equity</t>
  </si>
  <si>
    <t>Non-Current Assets</t>
  </si>
  <si>
    <t>Current Liabilities</t>
  </si>
  <si>
    <t>Non-Current Liabilities</t>
  </si>
  <si>
    <t>Total Liabilities</t>
  </si>
  <si>
    <t>Reserves</t>
  </si>
  <si>
    <t xml:space="preserve">Total Liabilities and Equity </t>
  </si>
  <si>
    <r>
      <t xml:space="preserve">Section E </t>
    </r>
    <r>
      <rPr>
        <b/>
        <sz val="14"/>
        <color indexed="8"/>
        <rFont val="Times New Roman"/>
        <family val="1"/>
        <charset val="161"/>
      </rPr>
      <t>- Financial Information</t>
    </r>
  </si>
  <si>
    <r>
      <t>Section F</t>
    </r>
    <r>
      <rPr>
        <sz val="14"/>
        <color indexed="8"/>
        <rFont val="Times New Roman"/>
        <family val="1"/>
        <charset val="161"/>
      </rPr>
      <t xml:space="preserve"> </t>
    </r>
    <r>
      <rPr>
        <b/>
        <sz val="14"/>
        <color indexed="8"/>
        <rFont val="Times New Roman"/>
        <family val="1"/>
        <charset val="161"/>
      </rPr>
      <t>- Governance &amp; Ownership</t>
    </r>
  </si>
  <si>
    <r>
      <t>Section H</t>
    </r>
    <r>
      <rPr>
        <sz val="14"/>
        <color indexed="8"/>
        <rFont val="Times New Roman"/>
        <family val="1"/>
        <charset val="161"/>
      </rPr>
      <t xml:space="preserve"> </t>
    </r>
    <r>
      <rPr>
        <b/>
        <sz val="14"/>
        <color indexed="8"/>
        <rFont val="Times New Roman"/>
        <family val="1"/>
        <charset val="161"/>
      </rPr>
      <t>- Distribution Network</t>
    </r>
  </si>
  <si>
    <r>
      <t>Section G</t>
    </r>
    <r>
      <rPr>
        <sz val="14"/>
        <color indexed="8"/>
        <rFont val="Times New Roman"/>
        <family val="1"/>
        <charset val="161"/>
      </rPr>
      <t xml:space="preserve"> </t>
    </r>
    <r>
      <rPr>
        <b/>
        <sz val="14"/>
        <color indexed="8"/>
        <rFont val="Times New Roman"/>
        <family val="1"/>
        <charset val="161"/>
      </rPr>
      <t>- Services</t>
    </r>
  </si>
  <si>
    <t>Number of SARs</t>
  </si>
  <si>
    <t xml:space="preserve">Green cells - must be completed by the entity </t>
  </si>
  <si>
    <t>T - 1</t>
  </si>
  <si>
    <t>T</t>
  </si>
  <si>
    <t>Number of retail active clients</t>
  </si>
  <si>
    <t>Number of clients' accounts closed following an internal suspicion report and/or a request by MOKAS</t>
  </si>
  <si>
    <t>5.2</t>
  </si>
  <si>
    <t>T-1</t>
  </si>
  <si>
    <t>Of which: variable remuneration</t>
  </si>
  <si>
    <t>Is one or more of the following significant functions outsourced or partially outsourced</t>
  </si>
  <si>
    <t>Compliance function</t>
  </si>
  <si>
    <t>AML Function</t>
  </si>
  <si>
    <t>Internal Audit Function</t>
  </si>
  <si>
    <t>Other Financial Information</t>
  </si>
  <si>
    <t>Debt</t>
  </si>
  <si>
    <t>Financial Losses incurred</t>
  </si>
  <si>
    <t>The Excel® must be of 2007 version and onwards.</t>
  </si>
  <si>
    <t>g)</t>
  </si>
  <si>
    <t>Reference Date:</t>
  </si>
  <si>
    <t>% Change</t>
  </si>
  <si>
    <t>The total number of clients for whom the entity has relied on eligible third parties to perform Due Diligence and KYC procedures does not exceed the total number of clients</t>
  </si>
  <si>
    <t>The total number of clients from EEA does not exceed the total number of clients</t>
  </si>
  <si>
    <t>The total number of clients from EEA and third countries equals the total number of clients</t>
  </si>
  <si>
    <t>The total number of high risk clients does not exceed the total number of clients</t>
  </si>
  <si>
    <t>The total number of low risk clients does not exceed the total number of clients</t>
  </si>
  <si>
    <t>The total number of clients from high risk and non cooperative jurisdictions does not exceed the total number of high risk clients</t>
  </si>
  <si>
    <t>The total number of non face to face clients does not exceed the total number of high risk clients</t>
  </si>
  <si>
    <t>The total number of clients whose shares are in a bearer form does not exceed the total number of high risk clients</t>
  </si>
  <si>
    <t>The total number of clients with omnibus accounts does not exceed the total number of high risk clients</t>
  </si>
  <si>
    <t>The total number of clients involved in e-gambling / gaming through the internet does not exceed the total number of high risk clients</t>
  </si>
  <si>
    <t>The total number of other high risk clients does not exceed the total number of high risk clients</t>
  </si>
  <si>
    <t>Senior staff's variable remuneration does not exceed senior staff's total remuneration</t>
  </si>
  <si>
    <t>GENERAL TESTS</t>
  </si>
  <si>
    <t>All cells are filled</t>
  </si>
  <si>
    <t>Completion</t>
  </si>
  <si>
    <t>SUMMARY RESULT</t>
  </si>
  <si>
    <t>5.3</t>
  </si>
  <si>
    <t>Fund Management</t>
  </si>
  <si>
    <t>Fund Management and Individual Portfolio Management and Investment Advice</t>
  </si>
  <si>
    <t>Is the depositary either unrated or have a rating below BBB+ or Baa1 as at the reporting date?</t>
  </si>
  <si>
    <t>Leverage</t>
  </si>
  <si>
    <t>Income generated from individual clients</t>
  </si>
  <si>
    <t>Subscriptions and Redemptions</t>
  </si>
  <si>
    <t>Clients' AUM</t>
  </si>
  <si>
    <t>Low Risk Clients</t>
  </si>
  <si>
    <t>PEP Clients</t>
  </si>
  <si>
    <t>Non face to face clients</t>
  </si>
  <si>
    <t>Trust Clients</t>
  </si>
  <si>
    <t>Clients involved in e-gambling / gaming through the internet</t>
  </si>
  <si>
    <t>Other High Risk Clients</t>
  </si>
  <si>
    <t>Clients whose shares are in a bearer form</t>
  </si>
  <si>
    <t>7.1</t>
  </si>
  <si>
    <t>7.2</t>
  </si>
  <si>
    <t>Total Volume of Transactions</t>
  </si>
  <si>
    <t>Board of Directors (BoD)</t>
  </si>
  <si>
    <t>Are the Non Executive and Independent Directors the majority of the members of the BoD</t>
  </si>
  <si>
    <t>Does the entity have a parent BO in a non cooperative jurisdiction according to FATF?</t>
  </si>
  <si>
    <t>Number of Branches</t>
  </si>
  <si>
    <t>Number of regulated subsidiaries</t>
  </si>
  <si>
    <t>1.2.1</t>
  </si>
  <si>
    <t xml:space="preserve">Number of sales persons </t>
  </si>
  <si>
    <t>Name of Entity:</t>
  </si>
  <si>
    <r>
      <t xml:space="preserve">Please complete </t>
    </r>
    <r>
      <rPr>
        <b/>
        <u/>
        <sz val="12"/>
        <color indexed="8"/>
        <rFont val="Times New Roman"/>
        <family val="1"/>
        <charset val="161"/>
      </rPr>
      <t>all</t>
    </r>
    <r>
      <rPr>
        <sz val="12"/>
        <color indexed="8"/>
        <rFont val="Times New Roman"/>
        <family val="1"/>
        <charset val="161"/>
      </rPr>
      <t xml:space="preserve"> green cells from Sections A, B, C, D, E, F, G and H</t>
    </r>
  </si>
  <si>
    <t>Identification code of Entity:</t>
  </si>
  <si>
    <t xml:space="preserve">i.e. the number of clients who hold units in the Collective Investment Scheme under management
</t>
  </si>
  <si>
    <t>Subscriptions / Deposits</t>
  </si>
  <si>
    <t>Redemptions / Withdrawals</t>
  </si>
  <si>
    <t>Third countries refer to countries outside the EEA, excluding those with equivalent AML framework.</t>
  </si>
  <si>
    <t>"SARs" refer to Suspicious Activity Reports to MOKAS.</t>
  </si>
  <si>
    <t>Total value of redemptions / withdrawals during the reporting period</t>
  </si>
  <si>
    <t>No losses incurred in the last 3 financial years</t>
  </si>
  <si>
    <t>Losses incurred once over the last 3 financial  years</t>
  </si>
  <si>
    <t>Losses incurred twice in the last 3 financial years</t>
  </si>
  <si>
    <t>Losses incur for the last 3 consecutive years</t>
  </si>
  <si>
    <t>“Employees” refers to the entity’s total personnel including management (i.e. Executive Directors and Managers) and employees under secondment agreement.</t>
  </si>
  <si>
    <t>Please select from the drop down list above.</t>
  </si>
  <si>
    <t>Number of services that are outsourced or partially outsourced (if any)</t>
  </si>
  <si>
    <t>Please select which of the below is applicable for your entity, in regards to the services provided.</t>
  </si>
  <si>
    <t>"Dominant shareholder" refers to a physical person or entity that owns more than 50% of a company's  share capital and controls more than half of the voting interests in the company. The majority shareholder has a very significant influence in the business operations and strategic direction of the entity.</t>
  </si>
  <si>
    <t>Sales persons may also refer to Relationship Managers.
Persons employed in the entity's representative offices, responsible for the promotion of its services, should also be taken into account.</t>
  </si>
  <si>
    <t>Persons in the distribution network</t>
  </si>
  <si>
    <t>Average increase/(decrease) in value of AUM over the last year</t>
  </si>
  <si>
    <t xml:space="preserve">T </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</si>
  <si>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</si>
  <si>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</si>
  <si>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</si>
  <si>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</si>
  <si>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</si>
  <si>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</si>
  <si>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</si>
  <si>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</si>
  <si>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</si>
  <si>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</si>
  <si>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</si>
  <si>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</si>
  <si>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</si>
  <si>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</si>
  <si>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</si>
  <si>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</si>
  <si>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</si>
  <si>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</si>
  <si>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</si>
  <si>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</si>
  <si>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</si>
  <si>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</si>
  <si>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</si>
  <si>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</si>
  <si>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</si>
  <si>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</si>
  <si>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</si>
  <si>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</si>
  <si>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</si>
  <si>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</si>
  <si>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</si>
  <si>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</si>
  <si>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</si>
  <si>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</si>
  <si>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</si>
  <si>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</si>
  <si>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</si>
  <si>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</si>
  <si>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</si>
  <si>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</si>
  <si>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</si>
  <si>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</si>
  <si>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</si>
  <si>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</si>
  <si>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</si>
  <si>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</si>
  <si>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</si>
  <si>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</si>
  <si>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</si>
  <si>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</si>
  <si>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</si>
  <si>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</si>
  <si>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</si>
  <si>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</si>
  <si>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</si>
  <si>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</si>
  <si>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</si>
  <si>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</si>
  <si>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</si>
  <si>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</si>
  <si>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</si>
  <si>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</si>
  <si>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</si>
  <si>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</si>
  <si>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</si>
  <si>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</si>
  <si>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</si>
  <si>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</si>
  <si>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</si>
  <si>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</si>
  <si>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</si>
  <si>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</si>
  <si>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</si>
  <si>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</si>
  <si>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</si>
  <si>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</si>
  <si>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</si>
  <si>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</si>
  <si>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</si>
  <si>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</si>
  <si>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</si>
  <si>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</si>
  <si>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</si>
  <si>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</si>
  <si>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</si>
  <si>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</si>
  <si>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</si>
  <si>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</si>
  <si>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</si>
  <si>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</si>
  <si>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</si>
  <si>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</si>
  <si>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</si>
  <si>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</si>
  <si>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</si>
  <si>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</si>
  <si>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</si>
  <si>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</si>
  <si>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</si>
  <si>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</si>
  <si>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</si>
  <si>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</si>
  <si>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</si>
  <si>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</si>
  <si>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</si>
  <si>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</si>
  <si>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</si>
  <si>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</si>
  <si>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</si>
  <si>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</si>
  <si>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</si>
  <si>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</si>
  <si>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</si>
  <si>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</si>
  <si>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</si>
  <si>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</si>
  <si>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</si>
  <si>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</si>
  <si>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</si>
  <si>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</si>
  <si>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</si>
  <si>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</si>
  <si>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</si>
  <si>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</si>
  <si>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</si>
  <si>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</si>
  <si>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</si>
  <si>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</si>
  <si>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</si>
  <si>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</si>
  <si>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</si>
  <si>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</si>
  <si>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</si>
  <si>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</si>
  <si>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</si>
  <si>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</si>
  <si>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</si>
  <si>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</si>
  <si>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</si>
  <si>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</si>
  <si>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</si>
  <si>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</si>
  <si>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</si>
  <si>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</si>
  <si>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</si>
  <si>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</si>
  <si>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</si>
  <si>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</si>
  <si>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</si>
  <si>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</si>
  <si>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</si>
  <si>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</si>
  <si>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</si>
  <si>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</si>
  <si>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</si>
  <si>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</si>
  <si>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</si>
  <si>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</si>
  <si>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</si>
  <si>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</si>
  <si>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</si>
  <si>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</si>
  <si>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</si>
  <si>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</si>
  <si>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</si>
  <si>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</si>
  <si>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</si>
  <si>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</si>
  <si>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</si>
  <si>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</si>
  <si>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</si>
  <si>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</si>
  <si>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</si>
  <si>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</si>
  <si>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</si>
  <si>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</si>
  <si>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</si>
  <si>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</si>
  <si>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</si>
  <si>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</si>
  <si>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</si>
  <si>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</si>
  <si>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</si>
  <si>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</si>
  <si>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</si>
  <si>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</si>
  <si>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</si>
  <si>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</si>
  <si>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</si>
  <si>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</si>
  <si>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</si>
  <si>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</si>
  <si>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</si>
  <si>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</si>
  <si>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</si>
  <si>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</si>
  <si>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</si>
  <si>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</si>
  <si>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</si>
  <si>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</si>
  <si>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</si>
  <si>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</si>
  <si>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</si>
  <si>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</si>
  <si>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</si>
  <si>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</si>
  <si>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</si>
  <si>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</si>
  <si>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</si>
  <si>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</si>
  <si>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</si>
  <si>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</si>
  <si>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</si>
  <si>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</si>
  <si>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</si>
  <si>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</si>
  <si>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</si>
  <si>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</si>
  <si>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</si>
  <si>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</si>
  <si>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</si>
  <si>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</si>
  <si>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</si>
  <si>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</si>
  <si>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</si>
  <si>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</si>
  <si>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</si>
  <si>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</si>
  <si>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</si>
  <si>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</si>
  <si>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</si>
  <si>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</si>
  <si>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</si>
  <si>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</si>
  <si>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</si>
  <si>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</si>
  <si>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</si>
  <si>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UY</t>
  </si>
  <si>
    <t>UZ</t>
  </si>
  <si>
    <t>VU</t>
  </si>
  <si>
    <t>VE</t>
  </si>
  <si>
    <t>VN</t>
  </si>
  <si>
    <t>VG</t>
  </si>
  <si>
    <t>VI</t>
  </si>
  <si>
    <t>WF</t>
  </si>
  <si>
    <t>EH</t>
  </si>
  <si>
    <t>YE</t>
  </si>
  <si>
    <t>ZM</t>
  </si>
  <si>
    <t>ZW</t>
  </si>
  <si>
    <t>N/A</t>
  </si>
  <si>
    <r>
      <t xml:space="preserve">Country of incorporation </t>
    </r>
    <r>
      <rPr>
        <i/>
        <sz val="11"/>
        <rFont val="Calibri"/>
        <family val="2"/>
        <charset val="161"/>
        <scheme val="minor"/>
      </rPr>
      <t xml:space="preserve">(Applicable only to legal entities)
</t>
    </r>
    <r>
      <rPr>
        <b/>
        <sz val="11"/>
        <color theme="4"/>
        <rFont val="Calibri"/>
        <family val="2"/>
        <charset val="161"/>
        <scheme val="minor"/>
      </rPr>
      <t>(Note 5)</t>
    </r>
  </si>
  <si>
    <t>Other income from non-trading activities</t>
  </si>
  <si>
    <t xml:space="preserve">Share Capital </t>
  </si>
  <si>
    <t xml:space="preserve">Share Premium </t>
  </si>
  <si>
    <t>Variable remuneration includes the part of the salary that is not fixed and it is aligned with an employee's performance.  For example, for an investment manager it could depend on the return of the portfolio it manages.  Other examples of variable remuneration are bonuses or one-time compensation.</t>
  </si>
  <si>
    <r>
      <t>Amounts should be completed / reported in Euro (</t>
    </r>
    <r>
      <rPr>
        <sz val="12"/>
        <color indexed="8"/>
        <rFont val="Times New Roman"/>
        <family val="1"/>
        <charset val="161"/>
      </rPr>
      <t xml:space="preserve">€) (also indicated as the reporting currency in Section A). Please use the exchange rate published in the website of the Central European Bank: </t>
    </r>
    <r>
      <rPr>
        <b/>
        <sz val="12"/>
        <color indexed="8"/>
        <rFont val="Times New Roman"/>
        <family val="1"/>
        <charset val="161"/>
      </rPr>
      <t>www.ecb.int/stats/exchange/eurofxref/html/index.en.html#downloads</t>
    </r>
    <r>
      <rPr>
        <sz val="12"/>
        <color indexed="8"/>
        <rFont val="Times New Roman"/>
        <family val="1"/>
        <charset val="161"/>
      </rPr>
      <t xml:space="preserve"> under 'All bilateral exchange rates times series' with the frequency 'Daily', as at the reference date. </t>
    </r>
  </si>
  <si>
    <t>For official use only</t>
  </si>
  <si>
    <t>h)</t>
  </si>
  <si>
    <t>Below are some general instructions to be taken into consideration for the completion of this workbook.</t>
  </si>
  <si>
    <t xml:space="preserve">Other income from non-trading activities (i.e. out of the normal course of business / activities of the entity) may include rent income, profit from the disposal of non-inventory asset etc. </t>
  </si>
  <si>
    <t xml:space="preserve">In this section, you are requested to provide information in relation to the entity's clientele, such as number of clients, deposits and withdrawals etc, for each of the sub-categories as outlined below.
</t>
  </si>
  <si>
    <t>Cash Transactions</t>
  </si>
  <si>
    <t xml:space="preserve">In this sections, you are requested to provide information on the entity's governance and shareholding arrangements, e.g. on the Board of Directors, beneficial owners, group structure etc. </t>
  </si>
  <si>
    <t>A: General Information
B: Clientele
C: Top 10 Clients
D: Clients' Assets Under Management (AuM) 
E: Financial Information
F: Governance and Ownership
G: Services
H: Distribution Network</t>
  </si>
  <si>
    <t xml:space="preserve"> - "Leverage" refers to any method by which the AIFM increases the exposure of an AIF it manages, whether through borrowing of cash or securities, or leverage embedded in derivative positions or by any other means (AIFM Law of 2013, Article 2).
 - UCITS are not allowed to use leverage hence, response will be 0%.</t>
  </si>
  <si>
    <t xml:space="preserve"> </t>
  </si>
  <si>
    <t xml:space="preserve">Total high risk, medium risk and low risk clients' Assets under Management (AuM) equal the total Assets under Management (AuM) </t>
  </si>
  <si>
    <t>Total high risk clients' Assets under Management (AuM) do not exceed the total Assets under Management (AuM)</t>
  </si>
  <si>
    <t>Total low risk clients' Assets under Management (AuM) do not exceed the total Assets under Management (AuM)</t>
  </si>
  <si>
    <t>Total Assets under Management (AuM) of clients from EEA do not exceed the total Assets under Management (AuM)</t>
  </si>
  <si>
    <t>Total Assets under Management (AuM) of clients with omnibus accounts do not exceed the total high risk clients' Assets under Management (AuM)</t>
  </si>
  <si>
    <t>Total Assets under Management (AuM) of clients for whom the entity has relied on eligible third parties to perform Due Diligence and KYC procedures do not exceed the Assets under Management (AuM)</t>
  </si>
  <si>
    <t>Total Assets under Management (AuM) of clients from EEA and third countries equal the total Assets under Management (AuM)</t>
  </si>
  <si>
    <t>Total value of redemptions / withdrawals of high risk, medium risk and low risk clients equal the total value of redemptions / withdrawals</t>
  </si>
  <si>
    <t>Total value of redemptions / withdrawals of non face to face clients do not exceed the total value of redemptions / withdrawals of high risk clients</t>
  </si>
  <si>
    <t>Total value of redemptions / withdrawals of  clients whose shares are in a bearer form  do not exceed the total value of redemptions / withdrawals of high risk clients</t>
  </si>
  <si>
    <t>Total value of redemptions / withdrawals of clients with omnibus accounts do not exceed the total value of redemptions / withdrawals of high risk clients</t>
  </si>
  <si>
    <t>Total withdrawals of clients involved in e-gambling / gaming through the internet do not exceed the total value of redemptions / withdrawals of high risk clients</t>
  </si>
  <si>
    <t>Total value of redemptions / withdrawals of other high risk clients do not exceed the total value of redemptions / withdrawals of high risk clients</t>
  </si>
  <si>
    <t>Total value of redemptions / withdrawals of clients for whom the entity has relied on eligible third parties to perform Due Diligence and KYC procedures do not exceed the total value of redemptions / withdrawals of clients</t>
  </si>
  <si>
    <t>Total value of redemptions / withdrawals of high risk clients do not exceed the total value of redemptions / withdrawals of clients</t>
  </si>
  <si>
    <t>Total value of redemptions / withdrawals of low risk clients do not exceed the total value of redemptions / withdrawals of clients</t>
  </si>
  <si>
    <t>Total value of redemptions / withdrawals of clients from EEA and third countries equal the total value of redemptions / withdrawals of clients</t>
  </si>
  <si>
    <t>Total value of redemptions / withdrawals of clients from EEA do not exceed the total value of redemptions / withdrawals of clients</t>
  </si>
  <si>
    <t>Total value of redemptions / withdrawals of clients from high risk and non cooperative jurisdictions do not exceed the total value of redemptions / withdrawals of high risk clients</t>
  </si>
  <si>
    <t>Total Assets under Management (AuM) of clients from high risk and non cooperative jurisdictions do not exceed the total Assets under Management (AuM) of high risk clients</t>
  </si>
  <si>
    <t>Total Assets under Management (AuM) of non face to face clients do not exceed the total Assets under Management (AuM) of high risk clients</t>
  </si>
  <si>
    <t>Total Assets under Management (AuM) of  clients whose shares are in a bearer form  do not exceed the total Assets under Management (AuM) of high risk clients</t>
  </si>
  <si>
    <t>Total Assets under Management (AuM) of clients involved in e-gambling / gaming through the internet do not exceed the total Assets under Management (AuM) of high risk clients</t>
  </si>
  <si>
    <t>Total Assets under Management (AuM) of other high risk clients do not exceed the total Assets under Management (AuM) of high risk clients</t>
  </si>
  <si>
    <t>AUM from retail clients do not exceed Total AUM</t>
  </si>
  <si>
    <t>Clients' money deposited in institutions which are either unrated or have a rating below BBB+ or Baa1 as at the reporting date do not exceed Total AUM</t>
  </si>
  <si>
    <t>AUM with no depository do no exceed Total AUM</t>
  </si>
  <si>
    <r>
      <t>Section D</t>
    </r>
    <r>
      <rPr>
        <sz val="14"/>
        <color indexed="8"/>
        <rFont val="Times New Roman"/>
        <family val="1"/>
        <charset val="161"/>
      </rPr>
      <t xml:space="preserve"> </t>
    </r>
    <r>
      <rPr>
        <b/>
        <sz val="14"/>
        <color indexed="8"/>
        <rFont val="Times New Roman"/>
        <family val="1"/>
        <charset val="161"/>
      </rPr>
      <t>- Assets under Management</t>
    </r>
  </si>
  <si>
    <t>Clients' AUM / money deposited in institutions which are either unrated or have a rating below BBB+ or Baa1 as at the reporting date</t>
  </si>
  <si>
    <t>Net leverage used (Commitment Method)</t>
  </si>
  <si>
    <t>Notional leverage used (Gross Method)</t>
  </si>
  <si>
    <t>Please select from the drop down list above.
Response should be "Yes" only if more than 50% of the Directors are Independent.
‘Independent’ means the person who:
i. Does not have a professional relation of any kind or a close relation (blood relation or relation by marriage up to first degree or is a spouse) or an employee-employer relation with other members of the Board of Directors or possibly with a shareholder who directly or indirectly controls the majority of the share capital of the CIF or the voting rights thereof.
ii. Does not have any other material relation with the CIF, which due to the nature of the relation may affect his independent and objective judgment, and specifically does not offer services to the CIF which due to the nature of the services may affect his independent and objective judgment, nor is a member of a business offering services to the CIF.
iii. Is not an executive managerial staff or an executive member of the Board of Directors of a directly or indirectly closely linked or subsidiary undertaking, or has been during the last 12 months.
iv. Does not have any other relation of any kind, beyond the aforementioned, which, according to the Commission, may affect his independent and objective judgment.</t>
  </si>
  <si>
    <t>Please insert the number of prime brokers and/or liquidity providers with whom the entity has established a direct business  relationship</t>
  </si>
  <si>
    <t>Out of which: Non EEA Branches</t>
  </si>
  <si>
    <t>Out of which: Non EEA regulated subsidiaries</t>
  </si>
  <si>
    <t>Country ISO Codes</t>
  </si>
  <si>
    <t>AFGHANISTAN</t>
  </si>
  <si>
    <t>ÅLAND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</si>
  <si>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</si>
  <si>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</si>
  <si>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</si>
  <si>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</si>
  <si>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</si>
  <si>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</si>
  <si>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</si>
  <si>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</si>
  <si>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</si>
  <si>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</si>
  <si>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</si>
  <si>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</si>
  <si>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</si>
  <si>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</si>
  <si>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</si>
  <si>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</si>
  <si>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</si>
  <si>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</si>
  <si>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</si>
  <si>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</si>
  <si>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</si>
  <si>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</si>
  <si>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</si>
  <si>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</si>
  <si>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 PLURINATIONAL STATE OF</t>
  </si>
  <si>
    <t>BONAIRE, SINT EUSTATIUS AND SABA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</si>
  <si>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</si>
  <si>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</si>
  <si>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</si>
  <si>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</si>
  <si>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</si>
  <si>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</si>
  <si>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</si>
  <si>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</si>
  <si>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</si>
  <si>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</si>
  <si>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</si>
  <si>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</si>
  <si>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</si>
  <si>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</si>
  <si>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</si>
  <si>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</si>
  <si>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</si>
  <si>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</si>
  <si>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</si>
  <si>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</si>
  <si>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</si>
  <si>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</si>
  <si>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</si>
  <si>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</si>
  <si>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</si>
  <si>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</si>
  <si>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CÔTE D'IVOIRE</t>
  </si>
  <si>
    <t>CROATIA</t>
  </si>
  <si>
    <t>CUBA</t>
  </si>
  <si>
    <t>CURAÇAO</t>
  </si>
  <si>
    <t>CYPRUS</t>
  </si>
  <si>
    <t>CZECH REPUBLIC</t>
  </si>
  <si>
    <t>DENMARK</t>
  </si>
  <si>
    <t>DJIBOUTI</t>
  </si>
  <si>
    <t>DOMINICA</t>
  </si>
  <si>
    <t>DOMINICAN REPUBLIC</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</si>
  <si>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</si>
  <si>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</si>
  <si>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</si>
  <si>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</si>
  <si>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</si>
  <si>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</si>
  <si>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</si>
  <si>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</si>
  <si>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</si>
  <si>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</si>
  <si>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</si>
  <si>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</si>
  <si>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</si>
  <si>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</si>
  <si>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</si>
  <si>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</si>
  <si>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</si>
  <si>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</si>
  <si>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</si>
  <si>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</si>
  <si>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</si>
  <si>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</si>
  <si>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</si>
  <si>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</si>
  <si>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</si>
  <si>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</si>
  <si>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</si>
  <si>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</si>
  <si>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</si>
  <si>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</si>
  <si>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</si>
  <si>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</si>
  <si>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</si>
  <si>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</si>
  <si>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</si>
  <si>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</si>
  <si>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</si>
  <si>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</si>
  <si>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</si>
  <si>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</si>
  <si>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</si>
  <si>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</si>
  <si>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</si>
  <si>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ISLE OF MAN</t>
  </si>
  <si>
    <t>ISRAEL</t>
  </si>
  <si>
    <t>ITALY</t>
  </si>
  <si>
    <t>JAMAICA</t>
  </si>
  <si>
    <t>JAPAN</t>
  </si>
  <si>
    <t>JERSEY</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</si>
  <si>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</si>
  <si>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</si>
  <si>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</si>
  <si>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</si>
  <si>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</si>
  <si>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</si>
  <si>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</si>
  <si>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</si>
  <si>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</si>
  <si>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</si>
  <si>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</si>
  <si>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</si>
  <si>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</si>
  <si>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</si>
  <si>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</si>
  <si>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</si>
  <si>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</si>
  <si>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</si>
  <si>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</si>
  <si>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</si>
  <si>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</si>
  <si>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</si>
  <si>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</si>
  <si>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</si>
  <si>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</si>
  <si>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</si>
  <si>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</si>
  <si>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</si>
  <si>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</si>
  <si>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</si>
  <si>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</si>
  <si>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</si>
  <si>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</si>
  <si>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</si>
  <si>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</si>
  <si>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</si>
  <si>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</si>
  <si>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</si>
  <si>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</si>
  <si>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</si>
  <si>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</si>
  <si>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</si>
  <si>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</si>
  <si>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</si>
  <si>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</si>
  <si>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</si>
  <si>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</si>
  <si>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</si>
  <si>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</si>
  <si>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</si>
  <si>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</si>
  <si>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</si>
  <si>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</si>
  <si>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</si>
  <si>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</si>
  <si>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</si>
  <si>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</si>
  <si>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</si>
  <si>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</si>
  <si>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</si>
  <si>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</si>
  <si>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</si>
  <si>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</si>
  <si>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</si>
  <si>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</si>
  <si>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</si>
  <si>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</si>
  <si>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RÉUNION</t>
  </si>
  <si>
    <t>ROMANIA</t>
  </si>
  <si>
    <t>RUSSIAN FEDERATION</t>
  </si>
  <si>
    <t>RWANDA</t>
  </si>
  <si>
    <t>SAINT BARTHÉLEMY</t>
  </si>
  <si>
    <t>SAINT HELENA, ASCENSION AND TRISTAN DA CUNHA</t>
  </si>
  <si>
    <t>SAINT KITTS AND NEVIS</t>
  </si>
  <si>
    <t>SAINT LUCIA</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</si>
  <si>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</si>
  <si>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</si>
  <si>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</si>
  <si>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</si>
  <si>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</si>
  <si>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</si>
  <si>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</si>
  <si>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</si>
  <si>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</si>
  <si>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</si>
  <si>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</si>
  <si>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</si>
  <si>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SINT MAARTEN (DUTCH PART)</t>
  </si>
  <si>
    <t>SLOVAKIA</t>
  </si>
  <si>
    <t>SLOVENIA</t>
  </si>
  <si>
    <t>SOLOMON ISLANDS</t>
  </si>
  <si>
    <t>SOMALIA</t>
  </si>
  <si>
    <t>SOUTH AFRICA</t>
  </si>
  <si>
    <t>SOUTH GEORGIA AND THE SOUTH SANDWICH ISLANDS</t>
  </si>
  <si>
    <t>SOUTH SUDAN</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</si>
  <si>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</si>
  <si>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</si>
  <si>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</si>
  <si>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</si>
  <si>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</si>
  <si>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</si>
  <si>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</si>
  <si>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</si>
  <si>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</si>
  <si>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</si>
  <si>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</si>
  <si>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</si>
  <si>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</si>
  <si>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</si>
  <si>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</si>
  <si>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</si>
  <si>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</si>
  <si>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</si>
  <si>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</si>
  <si>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</si>
  <si>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</si>
  <si>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</si>
  <si>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</si>
  <si>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</si>
  <si>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</si>
  <si>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</si>
  <si>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</si>
  <si>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</si>
  <si>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</si>
  <si>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URUGUAY</t>
  </si>
  <si>
    <t>UZBEKISTAN</t>
  </si>
  <si>
    <t>VANUATU</t>
  </si>
  <si>
    <t>VENEZUELA, BOLIVARIAN REPUBLIC OF</t>
  </si>
  <si>
    <t>VIET NAM</t>
  </si>
  <si>
    <t>VIRGIN ISLANDS, BRITISH</t>
  </si>
  <si>
    <t>VIRGIN ISLANDS, U.S.</t>
  </si>
  <si>
    <t>WALLIS AND FUTUNA</t>
  </si>
  <si>
    <t>WESTERN SAHARA</t>
  </si>
  <si>
    <t>YEMEN</t>
  </si>
  <si>
    <t>ZAMBIA</t>
  </si>
  <si>
    <t>ZIMBABWE</t>
  </si>
  <si>
    <t xml:space="preserve">Total Assets equal Total Liabilities and Equity (T) </t>
  </si>
  <si>
    <t xml:space="preserve">Total Assets equal Total Liabilities and Equity (T-1) </t>
  </si>
  <si>
    <t>Income generated from individual clients does not exceed Total Trading Income</t>
  </si>
  <si>
    <t>AUM</t>
  </si>
  <si>
    <t>2.1.1</t>
  </si>
  <si>
    <t>2.1.2</t>
  </si>
  <si>
    <t>2.2.1</t>
  </si>
  <si>
    <t>2.2.2</t>
  </si>
  <si>
    <t>The number of non EEA branches do not exceed the total number of branches</t>
  </si>
  <si>
    <t xml:space="preserve">The total number of high risk, medium risk and low risk clients equals the total number of clients (i.e. unitholders and individual clients) </t>
  </si>
  <si>
    <t>2.1.3</t>
  </si>
  <si>
    <t>2.1.4</t>
  </si>
  <si>
    <t>2.2.3</t>
  </si>
  <si>
    <t>2.2.4</t>
  </si>
  <si>
    <t>2.3.1</t>
  </si>
  <si>
    <t>2.3.2</t>
  </si>
  <si>
    <t>2.3.3</t>
  </si>
  <si>
    <t>2.3.4</t>
  </si>
  <si>
    <t>4.3.1</t>
  </si>
  <si>
    <t>4.3.2</t>
  </si>
  <si>
    <t>4.3.3</t>
  </si>
  <si>
    <t>4.3.4</t>
  </si>
  <si>
    <t>4.4.1</t>
  </si>
  <si>
    <t>4.4.2</t>
  </si>
  <si>
    <t>4.4.3</t>
  </si>
  <si>
    <t>4.4.4</t>
  </si>
  <si>
    <t>4.5.1</t>
  </si>
  <si>
    <t>4.5.2</t>
  </si>
  <si>
    <t>4.5.3</t>
  </si>
  <si>
    <t>4.5.4</t>
  </si>
  <si>
    <t>4.6.1</t>
  </si>
  <si>
    <t>4.6.2</t>
  </si>
  <si>
    <t>4.6.3</t>
  </si>
  <si>
    <t>4.6.4</t>
  </si>
  <si>
    <t>4.7.1</t>
  </si>
  <si>
    <t>4.7.2</t>
  </si>
  <si>
    <t>4.7.3</t>
  </si>
  <si>
    <t>4.7.4</t>
  </si>
  <si>
    <t>4.8.1</t>
  </si>
  <si>
    <t>4.8.2</t>
  </si>
  <si>
    <t>4.8.3</t>
  </si>
  <si>
    <t>4.8.4</t>
  </si>
  <si>
    <t>Individual Clients refer to clients to whom the entity provides the services defined in UCI Law of 2012, Art. 109 (4) or AIFM Law of 2013, Art 5 (5)</t>
  </si>
  <si>
    <t>Please insert the total number of Collective Investment Schemes under management.
Collective Investment Schemes as these are defined in Section 4 of the Law 68(Ι)/2012 and Section 3 of Law45(I)/2013.</t>
  </si>
  <si>
    <t>For Official use only</t>
  </si>
  <si>
    <t xml:space="preserve">Reserves should include the Retained Earnings and any other type of reserves the entity created (e.g. Revaluation Reserve, Available-for-Sale Reserve etc.) </t>
  </si>
  <si>
    <t>Long-term borrowings, interest generating liabilities (e.g. bonds, loans and commercial paper).  
Long-term financial obligations are the obligations that last over 12 months.</t>
  </si>
  <si>
    <t>"Senior Staff" refers to Senior Management (that is the persons who effectively direct the business), the head of Departments and persons involved in the second and third line of defence (i.e. Compliance / AML officer, Risk Manager, Internal Auditor etc).
Remuneration can be either in cash or other financial remuneration, such as shares, options, cancellations of loans to relevant persons at dismissal, pension contributions etc. In the case of non cash remuneration, valuation should be performed as at the date of allowance.</t>
  </si>
  <si>
    <t>The information to be provided below relate to the regulated entity's authorized services and means of providing such services.</t>
  </si>
  <si>
    <t>Authorized Services</t>
  </si>
  <si>
    <r>
      <t>Section C</t>
    </r>
    <r>
      <rPr>
        <sz val="14"/>
        <color indexed="8"/>
        <rFont val="Times New Roman"/>
        <family val="1"/>
        <charset val="161"/>
      </rPr>
      <t xml:space="preserve"> </t>
    </r>
    <r>
      <rPr>
        <b/>
        <sz val="14"/>
        <color indexed="8"/>
        <rFont val="Times New Roman"/>
        <family val="1"/>
        <charset val="161"/>
      </rPr>
      <t>- Information for top 10 Unitholders and Individual clients</t>
    </r>
  </si>
  <si>
    <t>VALIDATION TESTS</t>
  </si>
  <si>
    <r>
      <t>Management Companies</t>
    </r>
    <r>
      <rPr>
        <b/>
        <sz val="12"/>
        <rFont val="Times New Roman"/>
        <family val="1"/>
        <charset val="161"/>
      </rPr>
      <t xml:space="preserve"> &amp; Self Managed Funds</t>
    </r>
    <r>
      <rPr>
        <b/>
        <sz val="12"/>
        <color rgb="FF000000"/>
        <rFont val="Times New Roman"/>
        <family val="1"/>
        <charset val="161"/>
      </rPr>
      <t xml:space="preserve">
RBS-F Data</t>
    </r>
  </si>
  <si>
    <t xml:space="preserve">Previous Reference Date: </t>
  </si>
  <si>
    <t>Section A - General Information</t>
  </si>
  <si>
    <r>
      <t xml:space="preserve">Top ten (10) </t>
    </r>
    <r>
      <rPr>
        <b/>
        <sz val="11"/>
        <rFont val="Calibri"/>
        <family val="2"/>
        <charset val="161"/>
        <scheme val="minor"/>
      </rPr>
      <t>Clients</t>
    </r>
    <r>
      <rPr>
        <b/>
        <sz val="11"/>
        <color theme="1"/>
        <rFont val="Calibri"/>
        <family val="2"/>
        <charset val="161"/>
        <scheme val="minor"/>
      </rPr>
      <t xml:space="preserve"> </t>
    </r>
    <r>
      <rPr>
        <b/>
        <sz val="11"/>
        <color theme="4"/>
        <rFont val="Calibri"/>
        <family val="2"/>
        <charset val="161"/>
        <scheme val="minor"/>
      </rPr>
      <t xml:space="preserve"> (Note 1)</t>
    </r>
  </si>
  <si>
    <t>Section D - Assets Under Management (AUM)</t>
  </si>
  <si>
    <t>Total AUM / client assets</t>
  </si>
  <si>
    <t>Total value of subscriptions / deposits of high risk clients do not exceed the total value of subscriptions / deposits of clients</t>
  </si>
  <si>
    <t>Cash Deposits exceeding EUR 10,000 do not exceed the total value of subscriptions / deposits during the reporting period</t>
  </si>
  <si>
    <t>Cash Withdrawals exceeding EUR 10,000 do not exceed the total value of redemptions / withdrawals during the reporting period</t>
  </si>
  <si>
    <t>Total Assets under Management (AuM) of clients from third countries do not exceed the total Assets under Management (AuM)</t>
  </si>
  <si>
    <t>Total value of redemptions / withdrawals of clients from third countries do not exceed the total value of redemptions / withdrawals of clients</t>
  </si>
  <si>
    <t>Clients' AUM / money deposited in third countries do not exceed Total AUM</t>
  </si>
  <si>
    <t>The number of non EEA regulated subsidiaries does not exceed the total  number of regulated subsidiaries</t>
  </si>
  <si>
    <t>The total number of clients from third countries does not exceed the total number of clients</t>
  </si>
  <si>
    <r>
      <rPr>
        <b/>
        <u/>
        <sz val="12"/>
        <color indexed="8"/>
        <rFont val="Times New Roman"/>
        <family val="1"/>
        <charset val="161"/>
      </rPr>
      <t>Do not</t>
    </r>
    <r>
      <rPr>
        <sz val="12"/>
        <color indexed="8"/>
        <rFont val="Times New Roman"/>
        <family val="1"/>
        <charset val="161"/>
      </rPr>
      <t xml:space="preserve"> leave any green / blue cells blank</t>
    </r>
  </si>
  <si>
    <t>Please complete the required information / data for the entity's top ten clients.
"Top 10 clients" refer to the 10 biggest Unitholders and Individual clients (as these are defined in Section B, questions 1.1 and 1.3 respectively) of the regulated entity in terms of the clients' balances as at the reference date.</t>
  </si>
  <si>
    <t xml:space="preserve">Please select from dropdown.
Refer to tab "Countries" to map the relevant country to the corresponding ISO code.  Where client is a physical person select N/A from the drop-down. </t>
  </si>
  <si>
    <t>Please select from dropdown.
Please refer to tab "Countries" to map the relevant country to the corresponding ISO code.
Include the details of the 3 UBOs with the largest shareholding. If the UBOs are less than 3, the relevant cells should be indicated as N/A.
In cases of shareholders with equal holding, please provide the details of those who are considered of highest AML risk as per the Company's policy.</t>
  </si>
  <si>
    <t>Please insert the client code as per your internal records</t>
  </si>
  <si>
    <t>Where "T" refers to the reference date of this report and "T-1" to the previous reference date (refer to Section A).</t>
  </si>
  <si>
    <t>Where "T" refers to the current reporting period and "T-1" to the previous reporting period (refer to Section A).</t>
  </si>
  <si>
    <t>Direct trading costs may include brokerage commissions paid, custody, other trading fees paid and any other costs which directly relate to the trading income above</t>
  </si>
  <si>
    <t>Are any of the prime brokers also distributors of the fund(s) managed</t>
  </si>
  <si>
    <t>Number of Representatives</t>
  </si>
  <si>
    <t>"T" refers to the reference date of this report."T-1" refers to the previous reference data, as per Section A</t>
  </si>
  <si>
    <t>Fund Management and Individual Portfolio Management or Investment Advice</t>
  </si>
  <si>
    <t>Please insert total subscriptions / deposits during the reporting period.
This includes clients' funds that were deposited and are held, managed or administrated by the entity.
The amount should be reported in EUR.</t>
  </si>
  <si>
    <t>Please insert the total redemptions / withdrawals during the reporting period.
This includes clients' funds that were held, managed or administrated by the entity and were withdrawn during the reporting period.
The amount should be reported in EUR.</t>
  </si>
  <si>
    <t>Information below should be completed taking into consideration all Unitholders and Individual Clients as these are defined above, in Question 1.1 and 1.3 respectively.</t>
  </si>
  <si>
    <t>Please insert the total number of clients as at the reference date.</t>
  </si>
  <si>
    <r>
      <t xml:space="preserve">Please enter the total </t>
    </r>
    <r>
      <rPr>
        <b/>
        <i/>
        <u/>
        <sz val="10"/>
        <color theme="1"/>
        <rFont val="Times New Roman"/>
        <family val="1"/>
        <charset val="161"/>
      </rPr>
      <t>value</t>
    </r>
    <r>
      <rPr>
        <i/>
        <sz val="10"/>
        <color theme="1"/>
        <rFont val="Times New Roman"/>
        <family val="1"/>
        <charset val="161"/>
      </rPr>
      <t xml:space="preserve"> of cash withdrawals / redemptions exceeding EUR10,000 for the reporting period.
The amount should be reported in absolute number.
Please enter the value in EUR.</t>
    </r>
  </si>
  <si>
    <t>As this is defined above, in question 2.1.3</t>
  </si>
  <si>
    <t>As this is defined above, in question 2.1.4</t>
  </si>
  <si>
    <t>As this is defined above, in question 2.1.2</t>
  </si>
  <si>
    <t>Total value of subscriptions / deposits during the reporting period</t>
  </si>
  <si>
    <r>
      <t>Please complete the required information / data in relation to Assets under Management (AuM)</t>
    </r>
    <r>
      <rPr>
        <i/>
        <sz val="10"/>
        <color rgb="FFFF0000"/>
        <rFont val="Times New Roman"/>
        <family val="1"/>
        <charset val="161"/>
      </rPr>
      <t xml:space="preserve">* </t>
    </r>
    <r>
      <rPr>
        <i/>
        <sz val="10"/>
        <rFont val="Times New Roman"/>
        <family val="1"/>
        <charset val="161"/>
      </rPr>
      <t>and the client assets (on and off balance sheet clients' money and financial instruments) held, administered or managed on behalf of individual clients</t>
    </r>
    <r>
      <rPr>
        <i/>
        <sz val="10"/>
        <color rgb="FFFF0000"/>
        <rFont val="Times New Roman"/>
        <family val="1"/>
        <charset val="161"/>
      </rPr>
      <t>**</t>
    </r>
    <r>
      <rPr>
        <i/>
        <sz val="10"/>
        <rFont val="Times New Roman"/>
        <family val="1"/>
        <charset val="161"/>
      </rPr>
      <t xml:space="preserve">.
All figures should be provided in EUR.
</t>
    </r>
    <r>
      <rPr>
        <i/>
        <sz val="10"/>
        <color rgb="FFFF0000"/>
        <rFont val="Times New Roman"/>
        <family val="1"/>
        <charset val="161"/>
      </rPr>
      <t>*</t>
    </r>
    <r>
      <rPr>
        <i/>
        <sz val="10"/>
        <rFont val="Times New Roman"/>
        <family val="1"/>
        <charset val="161"/>
      </rPr>
      <t xml:space="preserve">"AuM" as defined in UCI Law of 2012, Art. 110 (2)(b) or the </t>
    </r>
    <r>
      <rPr>
        <i/>
        <sz val="10"/>
        <color theme="1"/>
        <rFont val="Times New Roman"/>
        <family val="1"/>
        <charset val="161"/>
      </rPr>
      <t>AIFM Law of 2013, Art. 19, as applicable.</t>
    </r>
    <r>
      <rPr>
        <i/>
        <sz val="10"/>
        <rFont val="Times New Roman"/>
        <family val="1"/>
        <charset val="161"/>
      </rPr>
      <t xml:space="preserve">
</t>
    </r>
    <r>
      <rPr>
        <i/>
        <sz val="10"/>
        <color rgb="FFFF0000"/>
        <rFont val="Times New Roman"/>
        <family val="1"/>
        <charset val="161"/>
      </rPr>
      <t>**</t>
    </r>
    <r>
      <rPr>
        <i/>
        <sz val="10"/>
        <rFont val="Times New Roman"/>
        <family val="1"/>
        <charset val="161"/>
      </rPr>
      <t>"Individual Clients" are defined in Section B, Question1.3 of this questionnaire.</t>
    </r>
  </si>
  <si>
    <t>Prime brokers and liquidity providers</t>
  </si>
  <si>
    <t>Form Τ56/78/131/002</t>
  </si>
  <si>
    <r>
      <t xml:space="preserve">Amounts should be included in </t>
    </r>
    <r>
      <rPr>
        <b/>
        <sz val="12"/>
        <color theme="1"/>
        <rFont val="Times New Roman"/>
        <family val="1"/>
        <charset val="161"/>
      </rPr>
      <t>absolute value</t>
    </r>
    <r>
      <rPr>
        <sz val="12"/>
        <color theme="1"/>
        <rFont val="Times New Roman"/>
        <family val="1"/>
        <charset val="161"/>
      </rPr>
      <t xml:space="preserve"> in EUR.  For example, for five thousands please insert 5000.</t>
    </r>
  </si>
  <si>
    <t>Clients as at the reference date</t>
  </si>
  <si>
    <t>Number of Unitholders as at the reference date</t>
  </si>
  <si>
    <t>Number of Collective Investment Schemes as at the reference date</t>
  </si>
  <si>
    <t>Number of Individual Clients as at the reference date</t>
  </si>
  <si>
    <t>Number of clients as at the reference date</t>
  </si>
  <si>
    <t>Clients' Assets Under Management (AUM) as at the reference date</t>
  </si>
  <si>
    <t xml:space="preserve">High Risk Clients </t>
  </si>
  <si>
    <t>Number of Clients as at the reference date</t>
  </si>
  <si>
    <t>Subscriptions / Deposits during the reference period</t>
  </si>
  <si>
    <t>Redemptions / Withdrawals during the reference period</t>
  </si>
  <si>
    <t>Suspicious Activities during the reference period</t>
  </si>
  <si>
    <t>5.4</t>
  </si>
  <si>
    <t>6.3</t>
  </si>
  <si>
    <t>6.4</t>
  </si>
  <si>
    <t>"Other high risk" clients refer to clients who are defined as high risk by the regulated entity and do not fall under one of the high risk clients categories as these are specifically defined in questions 4.1 to 4.7.</t>
  </si>
  <si>
    <t>7.1.1</t>
  </si>
  <si>
    <t>7.1.2</t>
  </si>
  <si>
    <t>7.1.3</t>
  </si>
  <si>
    <t>7.1.4</t>
  </si>
  <si>
    <t>8.1</t>
  </si>
  <si>
    <t>8.2</t>
  </si>
  <si>
    <t>9.1</t>
  </si>
  <si>
    <t>9.2</t>
  </si>
  <si>
    <r>
      <t>Please complete the required information / data in relation to Assets under Management (AuM)</t>
    </r>
    <r>
      <rPr>
        <i/>
        <sz val="10"/>
        <color rgb="FFFF0000"/>
        <rFont val="Times New Roman"/>
        <family val="1"/>
        <charset val="161"/>
      </rPr>
      <t>*</t>
    </r>
    <r>
      <rPr>
        <i/>
        <sz val="10"/>
        <rFont val="Times New Roman"/>
        <family val="1"/>
        <charset val="161"/>
      </rPr>
      <t xml:space="preserve"> and the client assets (on and off balance sheet clients' money and financial instruments) held, administered or managed on behalf of individual clients</t>
    </r>
    <r>
      <rPr>
        <i/>
        <sz val="10"/>
        <color rgb="FFFF0000"/>
        <rFont val="Times New Roman"/>
        <family val="1"/>
        <charset val="161"/>
      </rPr>
      <t>**</t>
    </r>
    <r>
      <rPr>
        <i/>
        <sz val="10"/>
        <rFont val="Times New Roman"/>
        <family val="1"/>
        <charset val="161"/>
      </rPr>
      <t xml:space="preserve">.
All figures should be provided in EUR.
</t>
    </r>
    <r>
      <rPr>
        <i/>
        <sz val="10"/>
        <color rgb="FFFF0000"/>
        <rFont val="Times New Roman"/>
        <family val="1"/>
        <charset val="161"/>
      </rPr>
      <t>*</t>
    </r>
    <r>
      <rPr>
        <i/>
        <sz val="10"/>
        <rFont val="Times New Roman"/>
        <family val="1"/>
        <charset val="161"/>
      </rPr>
      <t>"AuM" as defined in UCI Law of 2012, Art. 110 (2)(b) or the</t>
    </r>
    <r>
      <rPr>
        <i/>
        <sz val="10"/>
        <color theme="1"/>
        <rFont val="Times New Roman"/>
        <family val="1"/>
        <charset val="161"/>
      </rPr>
      <t xml:space="preserve"> AIFM Law of 2013, Art. 19,</t>
    </r>
    <r>
      <rPr>
        <i/>
        <sz val="10"/>
        <rFont val="Times New Roman"/>
        <family val="1"/>
        <charset val="161"/>
      </rPr>
      <t xml:space="preserve"> as applicable.
</t>
    </r>
    <r>
      <rPr>
        <i/>
        <sz val="10"/>
        <color rgb="FFFF0000"/>
        <rFont val="Times New Roman"/>
        <family val="1"/>
        <charset val="161"/>
      </rPr>
      <t xml:space="preserve">** </t>
    </r>
    <r>
      <rPr>
        <i/>
        <sz val="10"/>
        <color theme="1"/>
        <rFont val="Times New Roman"/>
        <family val="1"/>
        <charset val="161"/>
      </rPr>
      <t>"</t>
    </r>
    <r>
      <rPr>
        <i/>
        <sz val="10"/>
        <rFont val="Times New Roman"/>
        <family val="1"/>
        <charset val="161"/>
      </rPr>
      <t>Individual Clients" are defined in Section B, Question1.3 of this questionnaire.</t>
    </r>
  </si>
  <si>
    <t>Normal Risk Clients</t>
  </si>
  <si>
    <t>Please refer to paragraph 14(5) of Directive 144-2007-08 for the definition of "high risk clients".</t>
  </si>
  <si>
    <t xml:space="preserve"> "Normal risk clients" are all the clients that are not categorised as high or low risk clients.</t>
  </si>
  <si>
    <t>Please refer to paragraph 14(4) of Directive 144-2007-08 for the definition of "low risk clients".</t>
  </si>
  <si>
    <t>EEA refers to European Economic Area and / or other third countries with equivalent AML framework as at the reference date. Please refer to CySEC's Circular CI144-2012-07 for the 3rd countries with AML equivalent framework.</t>
  </si>
  <si>
    <t>“High risk and non cooperative jurisdictions” are published on the FATF website (http://www.fatf-gafi.org/).</t>
  </si>
  <si>
    <t>A client is considered to be a Trust client if a Trust (as this is defined in Trustees Law, Cap. 193) is included in the client's shareholding structure.</t>
  </si>
  <si>
    <t>"Omnibus" refers to "client accounts" in the name of a third person, as these are defined in D144-2007-08, Fourth Appendix,
Point 4.</t>
  </si>
  <si>
    <t>Convicted clients/ Clients with charges or investigation procedures against them for any financial crime</t>
  </si>
  <si>
    <t>Regarding "eligible third parties" please refer to Article 67 of Law 188(I)/2007 and paragraph 25 of Directive 144-2007-08.</t>
  </si>
  <si>
    <t>Number of eligible third parties that the entity has relied on to perform Due Diligence and KYC procedures as at the reference date</t>
  </si>
  <si>
    <r>
      <t xml:space="preserve">Number of UBO(s) </t>
    </r>
    <r>
      <rPr>
        <i/>
        <sz val="11"/>
        <color indexed="8"/>
        <rFont val="Calibri"/>
        <family val="2"/>
        <scheme val="minor"/>
      </rPr>
      <t>(For a physical person insert 1)</t>
    </r>
    <r>
      <rPr>
        <b/>
        <sz val="11"/>
        <color indexed="8"/>
        <rFont val="Calibri"/>
        <family val="2"/>
        <charset val="161"/>
        <scheme val="minor"/>
      </rPr>
      <t xml:space="preserve">
</t>
    </r>
    <r>
      <rPr>
        <b/>
        <sz val="11"/>
        <color theme="4"/>
        <rFont val="Calibri"/>
        <family val="2"/>
        <charset val="161"/>
      </rPr>
      <t>(Note 2)</t>
    </r>
  </si>
  <si>
    <r>
      <t xml:space="preserve">Country of residence </t>
    </r>
    <r>
      <rPr>
        <i/>
        <sz val="11"/>
        <color indexed="8"/>
        <rFont val="Calibri"/>
        <family val="2"/>
        <scheme val="minor"/>
      </rPr>
      <t>(Applicable only for physical persons)</t>
    </r>
    <r>
      <rPr>
        <b/>
        <sz val="11"/>
        <color indexed="8"/>
        <rFont val="Calibri"/>
        <family val="2"/>
        <scheme val="minor"/>
      </rPr>
      <t xml:space="preserve">
</t>
    </r>
    <r>
      <rPr>
        <sz val="11"/>
        <color rgb="FF0066CC"/>
        <rFont val="Calibri"/>
        <family val="2"/>
        <scheme val="minor"/>
      </rPr>
      <t>(Note 3)</t>
    </r>
  </si>
  <si>
    <r>
      <t xml:space="preserve">Country of residence of UBO(s) </t>
    </r>
    <r>
      <rPr>
        <i/>
        <sz val="11"/>
        <color indexed="8"/>
        <rFont val="Calibri"/>
        <family val="2"/>
        <scheme val="minor"/>
      </rPr>
      <t>(Applicable only to legal entities)</t>
    </r>
    <r>
      <rPr>
        <b/>
        <sz val="11"/>
        <color indexed="8"/>
        <rFont val="Calibri"/>
        <family val="2"/>
        <scheme val="minor"/>
      </rPr>
      <t xml:space="preserve">
</t>
    </r>
    <r>
      <rPr>
        <sz val="11"/>
        <color rgb="FF0066CC"/>
        <rFont val="Calibri"/>
        <family val="2"/>
        <scheme val="minor"/>
      </rPr>
      <t>(Note 4)</t>
    </r>
  </si>
  <si>
    <t>Client's Business Activities</t>
  </si>
  <si>
    <r>
      <t xml:space="preserve">Client's AuM
</t>
    </r>
    <r>
      <rPr>
        <i/>
        <sz val="11"/>
        <color indexed="8"/>
        <rFont val="Calibri"/>
        <family val="2"/>
        <charset val="161"/>
        <scheme val="minor"/>
      </rPr>
      <t>(Balance as at  the reference date</t>
    </r>
    <r>
      <rPr>
        <i/>
        <sz val="11"/>
        <rFont val="Calibri"/>
        <family val="2"/>
        <charset val="161"/>
      </rPr>
      <t>)</t>
    </r>
    <r>
      <rPr>
        <b/>
        <sz val="11"/>
        <rFont val="Calibri"/>
        <family val="2"/>
        <charset val="161"/>
      </rPr>
      <t xml:space="preserve">
</t>
    </r>
    <r>
      <rPr>
        <b/>
        <sz val="11"/>
        <color theme="4"/>
        <rFont val="Calibri"/>
        <family val="2"/>
        <charset val="161"/>
      </rPr>
      <t>(Note 6)</t>
    </r>
  </si>
  <si>
    <r>
      <t xml:space="preserve">Total Client's Inflows (Deposits/Subscriptions)
</t>
    </r>
    <r>
      <rPr>
        <i/>
        <sz val="11"/>
        <color indexed="8"/>
        <rFont val="Calibri"/>
        <family val="2"/>
        <charset val="161"/>
        <scheme val="minor"/>
      </rPr>
      <t>(for the reporting period)</t>
    </r>
  </si>
  <si>
    <r>
      <t xml:space="preserve">Total Client's Outflows (Withdrawals/Redemptions)
</t>
    </r>
    <r>
      <rPr>
        <i/>
        <sz val="11"/>
        <color indexed="8"/>
        <rFont val="Calibri"/>
        <family val="2"/>
        <charset val="161"/>
        <scheme val="minor"/>
      </rPr>
      <t>(for the reporting period)</t>
    </r>
  </si>
  <si>
    <r>
      <t xml:space="preserve">Total Client's Inflows and Ouflows </t>
    </r>
    <r>
      <rPr>
        <i/>
        <sz val="11"/>
        <color indexed="8"/>
        <rFont val="Calibri"/>
        <family val="2"/>
        <scheme val="minor"/>
      </rPr>
      <t>(column J + column K)</t>
    </r>
  </si>
  <si>
    <t xml:space="preserve">"UBO": Ultimate Beneficial Owner - Please refer to Article 2 of Law 188(I)/2007. </t>
  </si>
  <si>
    <t xml:space="preserve">Please select from dropdown list.
Please refer to tab "Countries" to map the relevant country to the corresponding ISO code.  Where client is a legal person select N/A from the drop-down. 
</t>
  </si>
  <si>
    <t>"Clients' Assets Under Management" as defined in UCI Law of 2012, Art. 110 (2)(b) or the AIFM Law of 2013, Art. 19, as applicable.
In the case of Individual Clients (as per Section B, Question 1.3), please indicate the total clients' on and off balance money and financial instruments which are held, administered or managed by the entity.</t>
  </si>
  <si>
    <t>AUM / client assets from retail clients / investors as at the reference date</t>
  </si>
  <si>
    <t>"Retail Clients" are defined in L144(I)/2007 Article 2, and Law 56(I)/2013 Article 2</t>
  </si>
  <si>
    <t>AUM / client assets with no depository as at the reference date</t>
  </si>
  <si>
    <r>
      <t>Clients' AUM</t>
    </r>
    <r>
      <rPr>
        <b/>
        <sz val="12"/>
        <color rgb="FFFF0000"/>
        <rFont val="Times New Roman"/>
        <family val="1"/>
        <charset val="161"/>
      </rPr>
      <t xml:space="preserve"> </t>
    </r>
    <r>
      <rPr>
        <b/>
        <sz val="12"/>
        <rFont val="Times New Roman"/>
        <family val="1"/>
        <charset val="161"/>
      </rPr>
      <t>/ money deposited in third countries as at the reference date</t>
    </r>
  </si>
  <si>
    <t>Deposits during the reference period</t>
  </si>
  <si>
    <t>Withdrawals during the reference period</t>
  </si>
  <si>
    <r>
      <t xml:space="preserve">Please enter the total </t>
    </r>
    <r>
      <rPr>
        <b/>
        <i/>
        <u/>
        <sz val="10"/>
        <color theme="1"/>
        <rFont val="Times New Roman"/>
        <family val="1"/>
        <charset val="161"/>
      </rPr>
      <t>value</t>
    </r>
    <r>
      <rPr>
        <i/>
        <sz val="10"/>
        <color theme="1"/>
        <rFont val="Times New Roman"/>
        <family val="1"/>
        <charset val="161"/>
      </rPr>
      <t xml:space="preserve"> of cash deposits</t>
    </r>
    <r>
      <rPr>
        <i/>
        <sz val="10"/>
        <rFont val="Times New Roman"/>
        <family val="1"/>
        <charset val="161"/>
      </rPr>
      <t xml:space="preserve"> / subscriptions </t>
    </r>
    <r>
      <rPr>
        <i/>
        <sz val="10"/>
        <color theme="1"/>
        <rFont val="Times New Roman"/>
        <family val="1"/>
        <charset val="161"/>
      </rPr>
      <t>exceeding EUR10,000 for the reporting period, as reported in Form 144-08-11 (per month).
Please enter the value in EUR.</t>
    </r>
  </si>
  <si>
    <t>Please complete the required financial information / data in relation to the entity.
Audited Financial Statements' figures should be used.                                                                                                                                                                                                      All figures should be provided in EUR.</t>
  </si>
  <si>
    <r>
      <t xml:space="preserve">Tax                                                                                                                                                                                         </t>
    </r>
    <r>
      <rPr>
        <i/>
        <sz val="10"/>
        <rFont val="Times New Roman"/>
        <family val="1"/>
      </rPr>
      <t xml:space="preserve">For tax expense insert a positive value and for tax income a negative value. </t>
    </r>
  </si>
  <si>
    <t>The figure should be calculated using the Commitment Method, as defined in the regulatory framework (AIFM Level 2, Commission Delegated Regulation (EU) No 231/2013, Article 6 and 8).</t>
  </si>
  <si>
    <t xml:space="preserve"> -The figure should be calculated using the Gross Method, as defined in the regulatory framework (AIFM Level 2, Commission Delegated Regulation (EU) No 231/2013, Article 6 and 7).
- The gross exposure should be calculated as the sum of the absolute values of all positions.</t>
  </si>
  <si>
    <t>Income generated from individual clients refers to income generated from the activities as these are defined in UCI Law of 2012, Art. 109  (4) or AIFM Law of 2013, Article 6 (6).</t>
  </si>
  <si>
    <t>Number of BoD meetings as at the reference date</t>
  </si>
  <si>
    <t>Number of employees as at the reference date</t>
  </si>
  <si>
    <t>Volume of Personal Transactions during the reference period</t>
  </si>
  <si>
    <t>Senior staff's total remuneration during the reference period</t>
  </si>
  <si>
    <t>"Group" as defined in UCI Law of 2012, Art. 2.</t>
  </si>
  <si>
    <t>"Personal Transactions" as defined in Article 63 of the Commission's Delegated Regulation (EU) No 231/2013 (for AIF / AIFM) and  UCI Law of 2012, Art. 112(2)(a).</t>
  </si>
  <si>
    <t>"Parent" as defined in article 4(15) of the European Regulation 575/2013.
"BO" refers to beneficial owner as defined in L188(I)/2007, Article 2.</t>
  </si>
  <si>
    <t>Please select from the drop down list.</t>
  </si>
  <si>
    <t>Outsourcing (as at the reference date)</t>
  </si>
  <si>
    <t>"Functions" included in the activity of collective portfolio management" refer to activities defined in UCI Law of 2012, Art. 109(3) (i.e. investment management, administration, advertising / marketing) or the AIFM Law of 2013, Article 6(5).</t>
  </si>
  <si>
    <t>Please select from the drop down list above.
Individual Portfolio Management and Investment Advice are defined in UCI Law of 2012, Article 109(4) or AIFM Law of 2013 Article 6(6).</t>
  </si>
  <si>
    <t>Total number of prime brokers and/or liquidity providers as at the reference date</t>
  </si>
  <si>
    <t>Number of sub-custodians as at the reference date</t>
  </si>
  <si>
    <t>"Persons" refer to physical and/or legal persons.</t>
  </si>
  <si>
    <t>The term “subsidiary company” has the meaning ascribed to this term in section 148 of the Companies Law.
"Regulated subsidiaries" refers to entities regulated by CBC, CySEC or other competent authorities of Member States or other equivalent third countries.</t>
  </si>
  <si>
    <t>"Representatives" as these are defined in Directive Paragraph 2 of DI78-2012-11.</t>
  </si>
  <si>
    <t>Please complete the required information / data in relation the Distribution Network of the entity.
"Distribution Network" refers to the regulated entity's arrangements for making available and distributing its services/products to its clients.                                                                                                                                                  All data in this section must be completed as at the reference date.</t>
  </si>
  <si>
    <t>High Risk Clients</t>
  </si>
  <si>
    <t>Total value of subscriptions / deposits of high risk, medium risk and low risk clients equal the value of subscriptions / deposits of clients</t>
  </si>
  <si>
    <t>The total number of normal  risk clients does not exceed the total number of clients</t>
  </si>
  <si>
    <t>Total normal risk clients' Assets under Management (AuM) do not exceed the total Assets under Management (AuM)</t>
  </si>
  <si>
    <t>Total value of subscriptions / deposits of normal risk clients do not exceed the total value of subscriptions / deposits of clients</t>
  </si>
  <si>
    <t>Total value of redemptions / withdrawals of normal risk clients do not exceed the total value of redemptions / withdrawals of clients</t>
  </si>
  <si>
    <t>Total value of subscriptions / deposits of low risk clients do not exceed the total value of subscriptions / deposits of clients</t>
  </si>
  <si>
    <t>Total value of subscriptions / deposits of clients from EEA and third countries equal the total value of subscriptions / deposits of clients</t>
  </si>
  <si>
    <t>Total value of subscriptions / deposits of clients from EEA do not exceed the value of subscriptions / deposits of clients</t>
  </si>
  <si>
    <t>Total value of subscriptions / deposits of clients from third countries do not exceed the value of subscriptions / deposits of clients</t>
  </si>
  <si>
    <t xml:space="preserve">Total value of subscriptions / deposits of clients from high risk and non cooperative jurisdictions do not exceed the value of subscriptions / deposits of high risk clients </t>
  </si>
  <si>
    <t>The total number of PEPs clients does not exceed the total number of high risk clients</t>
  </si>
  <si>
    <t>Total Assets under Management (AuM) of PEPs clients do not exceed the total high risk clients' Assets under Management (AuM)</t>
  </si>
  <si>
    <t>Total value of subscriptions / deposits of PEPs clients do not exceed the total value of subscriptions / deposits of high risk clients</t>
  </si>
  <si>
    <t>Total value of redemptions / withdrawals of PEPs clients do not exceed the total value of redemptions / withdrawals of high risk clients</t>
  </si>
  <si>
    <t>Total value of subscriptions / deposits of non face to face clients do not exceed the total value of subscriptions / deposits of high risk clients</t>
  </si>
  <si>
    <t>Total value of subscriptions / deposits of clients whose shares are in a bearer form  do not exceed the total value of subscriptions / deposits of high risk clients</t>
  </si>
  <si>
    <t>The total number of trust clients does not exceed the total number of high risk clients</t>
  </si>
  <si>
    <t>Total Assets under Management (AuM) of trust clients do not exceed the total high risk clients' Assets under Management (AuM)</t>
  </si>
  <si>
    <t>Total value of subscriptions / deposits of trust clients do not exceed the total value of subscriptions / deposits of high risk clients</t>
  </si>
  <si>
    <t>Total value of redemptions / withdrawals of trust clients do not exceed the total value of redemptions / withdrawals of high risk clients</t>
  </si>
  <si>
    <t>Total value of subscriptions / deposits of clients with omnibus accounts do not exceed the total value of subscriptions / deposits of high risk clients</t>
  </si>
  <si>
    <t>Total value of subscriptions / deposits of clients involved in e-gambling / gaming through the internet do not exceed the total value of subscriptions / deposits of high risk clients</t>
  </si>
  <si>
    <t>Total value of subscriptions / deposits of other high risk clients do not exceed the total value of subscriptions / deposits of high risk clients</t>
  </si>
  <si>
    <t>Convicted clients/ Clients with charges or investigation procedures against them</t>
  </si>
  <si>
    <t>The total number of clients in EU and UN sanction lists does not exceed the total number of clients</t>
  </si>
  <si>
    <t>Total Assets under Management (AuM) of clients in EU and UN sanction lists do not exceed the total Assets under Management (AuM) of clients</t>
  </si>
  <si>
    <t>Total value of subscriptions / deposits of clients in EU and UN sanction lists do not exceed the total value of subscriptions / deposits of clients</t>
  </si>
  <si>
    <t>Total value of redemptions / withdrawals of clients in EU and UN sanction lists do not exceed the total value of redemptions / withdrawals of clients</t>
  </si>
  <si>
    <t>The total number of convicted clients/ clients with charges or investigation procedures against them does not exceed the total number of clients</t>
  </si>
  <si>
    <t>Total Assets under Management (AuM) of convicted clients/ clients with charges or investigation procedures against them do not exceed the total AuM of clients</t>
  </si>
  <si>
    <t>Total value of subscriptions / deposits of convicted clients/ clients with charges or investigation procedures against them do not exceed the total value of subscriptions / deposits of clients</t>
  </si>
  <si>
    <t>Total value of redemptions / withdrawals of convicted clients/ clients with charges or investigation procedures against them do not exceed the total value of redemptions / withdrawals of clients</t>
  </si>
  <si>
    <t>Total value of subscriptions / deposits of clients for whom the entity has relied on eligible third parties to perform Due Diligence and KYC procedures do not exceed the total value of subscriptions / deposits of clients</t>
  </si>
  <si>
    <t xml:space="preserve">Income deriving from the entity's activities authorized by CySEC and from any other activities which fall within the normal trading activities of the Entity. </t>
  </si>
  <si>
    <r>
      <t xml:space="preserve">Please indicate the volume of investment transactions in financial instruments performed by the entity.
</t>
    </r>
    <r>
      <rPr>
        <i/>
        <sz val="10"/>
        <color theme="1"/>
        <rFont val="Times New Roman"/>
        <family val="1"/>
        <charset val="161"/>
      </rPr>
      <t xml:space="preserve">
Where "T" refers to the current reporting period.
The amount should be reported in EUR.
</t>
    </r>
  </si>
  <si>
    <t>Identification of the officer responsible for completing the Form</t>
  </si>
  <si>
    <t>Name of reporting officer</t>
  </si>
  <si>
    <t>Postal Address</t>
  </si>
  <si>
    <t>Telephone number</t>
  </si>
  <si>
    <t>Fax Number</t>
  </si>
  <si>
    <t>Email address</t>
  </si>
  <si>
    <t>General Information</t>
  </si>
  <si>
    <t xml:space="preserve">    General High Risk Clients Validations</t>
  </si>
  <si>
    <t>The total breakdown of high risk clients is equal to or higher than the total number of high risk clients</t>
  </si>
  <si>
    <t>Debt does not exceed the total liabilities</t>
  </si>
  <si>
    <t>Reference date is the date as at the end of the reporting period e.g. if the reporting period is 1/1/2015-31/12/2015, the reference date is 31/12/2015.</t>
  </si>
  <si>
    <t>Custodians</t>
  </si>
  <si>
    <t>The total breakdown of the clients' AUM of high risk clients is equal to or higher than the total amount of clients' AUM of high risk clients</t>
  </si>
  <si>
    <t>The total breakdown of the subscriptions/deposits of high risk clients is equal to or higher than the total amount of subscriptions/deposits of high risk clients</t>
  </si>
  <si>
    <t>The total breakdown of the redemptions/withdrawals of high risk clients is equal to or higher than the total amount of redemptions/withdrawals of high risk clients</t>
  </si>
  <si>
    <t>If the total number of high risk clients is equal to zero, then the total number of each type of high risk clients should be equal to zero</t>
  </si>
  <si>
    <t>For "PEP clients" please refer to Article 2 of Law 188(I)/2007 and point 5, Fourth Appendix of Directive 144-2007-08.</t>
  </si>
  <si>
    <r>
      <t xml:space="preserve">As part of CySEC's supervisory approach all authorised Management Companies (as these are defined in the Alternative Investments Fund Managers Law of 2013 (Law 56(I)/2013) and the UCI Law of 2012 (Law 78(Ι)/2012), Section 2) as well as the Alternative Investment Funds in the Republic and the Alternative Investment Funds with limited number of investors, as these are define in article 2 of the Alternative Investment Funds Law of 2014 (Law 131(1)/2014), that are self-managed, are required to complete this questionnaire </t>
    </r>
    <r>
      <rPr>
        <b/>
        <sz val="12"/>
        <rFont val="Times New Roman"/>
        <family val="1"/>
        <charset val="161"/>
      </rPr>
      <t>(Form Τ56/78/131/002)</t>
    </r>
    <r>
      <rPr>
        <sz val="12"/>
        <rFont val="Times New Roman"/>
        <family val="1"/>
        <charset val="161"/>
      </rPr>
      <t xml:space="preserve">. The information provided will be used for CySEC's on-going monitoring and analysis.
You are kindly requested to complete the following sections of this workbook, each one covering a different area, as follows: </t>
    </r>
  </si>
</sst>
</file>

<file path=xl/styles.xml><?xml version="1.0" encoding="utf-8"?>
<styleSheet xmlns="http://schemas.openxmlformats.org/spreadsheetml/2006/main">
  <numFmts count="9">
    <numFmt numFmtId="164" formatCode="_(&quot;€&quot;* #,##0.00_);_(&quot;€&quot;* \(#,##0.00\);_(&quot;€&quot;* &quot;-&quot;??_);_(@_)"/>
    <numFmt numFmtId="165" formatCode="_(* #,##0.00_);_(* \(#,##0.00\);_(* &quot;-&quot;??_);_(@_)"/>
    <numFmt numFmtId="166" formatCode="_-* #,##0\ _€_-;\-* #,##0\ _€_-;_-* &quot;-&quot;??\ _€_-;_-@_-"/>
    <numFmt numFmtId="167" formatCode="dd/mm/yyyy;@"/>
    <numFmt numFmtId="168" formatCode="[$€-2]\ #,##0;\-[$€-2]\ #,##0"/>
    <numFmt numFmtId="169" formatCode="#,##0\ _€"/>
    <numFmt numFmtId="170" formatCode="#,##0\ &quot;€&quot;"/>
    <numFmt numFmtId="171" formatCode="\ &quot;€&quot;#,##0"/>
    <numFmt numFmtId="172" formatCode="[$€-2]\ #,##0"/>
  </numFmts>
  <fonts count="65">
    <font>
      <sz val="11"/>
      <color theme="1"/>
      <name val="Calibri"/>
      <family val="2"/>
      <charset val="161"/>
      <scheme val="minor"/>
    </font>
    <font>
      <b/>
      <sz val="12"/>
      <color indexed="8"/>
      <name val="Times New Roman"/>
      <family val="1"/>
      <charset val="161"/>
    </font>
    <font>
      <sz val="12"/>
      <color indexed="8"/>
      <name val="Times New Roman"/>
      <family val="1"/>
      <charset val="161"/>
    </font>
    <font>
      <b/>
      <u/>
      <sz val="12"/>
      <color indexed="8"/>
      <name val="Times New Roman"/>
      <family val="1"/>
      <charset val="161"/>
    </font>
    <font>
      <b/>
      <sz val="12"/>
      <name val="Times New Roman"/>
      <family val="1"/>
      <charset val="161"/>
    </font>
    <font>
      <b/>
      <i/>
      <sz val="12"/>
      <name val="Times New Roman"/>
      <family val="1"/>
      <charset val="161"/>
    </font>
    <font>
      <sz val="12"/>
      <name val="Times New Roman"/>
      <family val="1"/>
      <charset val="161"/>
    </font>
    <font>
      <sz val="14"/>
      <color indexed="8"/>
      <name val="Times New Roman"/>
      <family val="1"/>
      <charset val="161"/>
    </font>
    <font>
      <sz val="12"/>
      <color indexed="81"/>
      <name val="Tahoma"/>
      <family val="2"/>
      <charset val="161"/>
    </font>
    <font>
      <b/>
      <sz val="14"/>
      <color indexed="8"/>
      <name val="Times New Roman"/>
      <family val="1"/>
      <charset val="161"/>
    </font>
    <font>
      <sz val="11"/>
      <color theme="1"/>
      <name val="Calibri"/>
      <family val="2"/>
      <charset val="161"/>
      <scheme val="minor"/>
    </font>
    <font>
      <sz val="12"/>
      <color rgb="FFFF0000"/>
      <name val="Times New Roman"/>
      <family val="1"/>
      <charset val="161"/>
    </font>
    <font>
      <sz val="12"/>
      <color theme="0"/>
      <name val="Times New Roman"/>
      <family val="1"/>
      <charset val="161"/>
    </font>
    <font>
      <sz val="12"/>
      <color theme="1"/>
      <name val="Times New Roman"/>
      <family val="1"/>
      <charset val="161"/>
    </font>
    <font>
      <sz val="11"/>
      <color theme="1"/>
      <name val="Times New Roman"/>
      <family val="1"/>
      <charset val="161"/>
    </font>
    <font>
      <b/>
      <sz val="14"/>
      <color theme="1"/>
      <name val="Times New Roman"/>
      <family val="1"/>
      <charset val="161"/>
    </font>
    <font>
      <b/>
      <sz val="12"/>
      <color rgb="FF000000"/>
      <name val="Times New Roman"/>
      <family val="1"/>
      <charset val="161"/>
    </font>
    <font>
      <b/>
      <sz val="12"/>
      <color theme="1"/>
      <name val="Times New Roman"/>
      <family val="1"/>
      <charset val="161"/>
    </font>
    <font>
      <sz val="11"/>
      <color rgb="FF000000"/>
      <name val="Times New Roman"/>
      <family val="1"/>
      <charset val="161"/>
    </font>
    <font>
      <b/>
      <sz val="14"/>
      <color rgb="FFFF0000"/>
      <name val="Times New Roman"/>
      <family val="1"/>
      <charset val="161"/>
    </font>
    <font>
      <b/>
      <u/>
      <sz val="14"/>
      <color theme="1"/>
      <name val="Times New Roman"/>
      <family val="1"/>
      <charset val="161"/>
    </font>
    <font>
      <b/>
      <i/>
      <sz val="12"/>
      <color theme="1"/>
      <name val="Times New Roman"/>
      <family val="1"/>
      <charset val="161"/>
    </font>
    <font>
      <b/>
      <sz val="11"/>
      <color theme="1"/>
      <name val="Calibri"/>
      <family val="2"/>
      <charset val="161"/>
      <scheme val="minor"/>
    </font>
    <font>
      <i/>
      <sz val="12"/>
      <color theme="1"/>
      <name val="Times New Roman"/>
      <family val="1"/>
      <charset val="161"/>
    </font>
    <font>
      <sz val="12"/>
      <color indexed="8"/>
      <name val="Calibri"/>
      <family val="2"/>
      <charset val="161"/>
      <scheme val="minor"/>
    </font>
    <font>
      <b/>
      <sz val="12"/>
      <color indexed="8"/>
      <name val="Calibri"/>
      <family val="2"/>
      <charset val="161"/>
      <scheme val="minor"/>
    </font>
    <font>
      <b/>
      <sz val="11"/>
      <color indexed="8"/>
      <name val="Calibri"/>
      <family val="2"/>
      <charset val="161"/>
      <scheme val="minor"/>
    </font>
    <font>
      <b/>
      <sz val="11"/>
      <name val="Calibri"/>
      <family val="2"/>
      <charset val="161"/>
      <scheme val="minor"/>
    </font>
    <font>
      <b/>
      <sz val="11"/>
      <name val="Calibri"/>
      <family val="2"/>
      <charset val="161"/>
    </font>
    <font>
      <b/>
      <sz val="12"/>
      <color theme="4"/>
      <name val="Calibri"/>
      <family val="2"/>
      <charset val="161"/>
      <scheme val="minor"/>
    </font>
    <font>
      <i/>
      <sz val="11"/>
      <color theme="1"/>
      <name val="Calibri"/>
      <family val="2"/>
      <charset val="161"/>
      <scheme val="minor"/>
    </font>
    <font>
      <b/>
      <sz val="12"/>
      <color rgb="FFFF0000"/>
      <name val="Times New Roman"/>
      <family val="1"/>
      <charset val="161"/>
    </font>
    <font>
      <sz val="12"/>
      <color theme="1"/>
      <name val="Calibri"/>
      <family val="2"/>
      <charset val="161"/>
      <scheme val="minor"/>
    </font>
    <font>
      <sz val="11"/>
      <color rgb="FF777777"/>
      <name val="Calibri"/>
      <family val="2"/>
      <charset val="161"/>
      <scheme val="minor"/>
    </font>
    <font>
      <sz val="11"/>
      <color rgb="FF777777"/>
      <name val="Calibri"/>
      <family val="2"/>
      <charset val="161"/>
    </font>
    <font>
      <i/>
      <sz val="12"/>
      <name val="Times New Roman"/>
      <family val="1"/>
      <charset val="161"/>
    </font>
    <font>
      <sz val="11"/>
      <color rgb="FFFF0000"/>
      <name val="Calibri"/>
      <family val="2"/>
      <charset val="161"/>
      <scheme val="minor"/>
    </font>
    <font>
      <sz val="11"/>
      <color theme="0"/>
      <name val="Calibri"/>
      <family val="2"/>
      <charset val="161"/>
      <scheme val="minor"/>
    </font>
    <font>
      <sz val="10"/>
      <color theme="1"/>
      <name val="Times New Roman"/>
      <family val="1"/>
      <charset val="161"/>
    </font>
    <font>
      <i/>
      <sz val="10"/>
      <color theme="1"/>
      <name val="Times New Roman"/>
      <family val="1"/>
      <charset val="161"/>
    </font>
    <font>
      <i/>
      <sz val="10"/>
      <name val="Times New Roman"/>
      <family val="1"/>
      <charset val="161"/>
    </font>
    <font>
      <b/>
      <sz val="11"/>
      <color theme="4"/>
      <name val="Calibri"/>
      <family val="2"/>
      <charset val="161"/>
      <scheme val="minor"/>
    </font>
    <font>
      <b/>
      <sz val="11"/>
      <color theme="4"/>
      <name val="Calibri"/>
      <family val="2"/>
      <charset val="161"/>
    </font>
    <font>
      <i/>
      <sz val="11"/>
      <name val="Calibri"/>
      <family val="2"/>
      <charset val="161"/>
      <scheme val="minor"/>
    </font>
    <font>
      <i/>
      <sz val="11"/>
      <color indexed="8"/>
      <name val="Calibri"/>
      <family val="2"/>
      <charset val="161"/>
      <scheme val="minor"/>
    </font>
    <font>
      <i/>
      <sz val="11"/>
      <name val="Calibri"/>
      <family val="2"/>
      <charset val="161"/>
    </font>
    <font>
      <i/>
      <sz val="10"/>
      <color rgb="FFD60093"/>
      <name val="Times New Roman"/>
      <family val="1"/>
      <charset val="161"/>
    </font>
    <font>
      <sz val="10"/>
      <color indexed="8"/>
      <name val="Calibri"/>
      <family val="2"/>
      <charset val="161"/>
      <scheme val="minor"/>
    </font>
    <font>
      <b/>
      <sz val="11"/>
      <color rgb="FF0066CC"/>
      <name val="Calibri"/>
      <family val="2"/>
      <charset val="161"/>
      <scheme val="minor"/>
    </font>
    <font>
      <i/>
      <sz val="10"/>
      <color rgb="FFCC0099"/>
      <name val="Times New Roman"/>
      <family val="1"/>
      <charset val="161"/>
    </font>
    <font>
      <b/>
      <i/>
      <u/>
      <sz val="10"/>
      <color theme="1"/>
      <name val="Times New Roman"/>
      <family val="1"/>
      <charset val="161"/>
    </font>
    <font>
      <i/>
      <sz val="10"/>
      <color rgb="FFCC0066"/>
      <name val="Times New Roman"/>
      <family val="1"/>
      <charset val="161"/>
    </font>
    <font>
      <sz val="12"/>
      <color theme="7" tint="0.59999389629810485"/>
      <name val="Times New Roman"/>
      <family val="1"/>
      <charset val="161"/>
    </font>
    <font>
      <sz val="11"/>
      <name val="Calibri"/>
      <family val="2"/>
      <charset val="161"/>
      <scheme val="minor"/>
    </font>
    <font>
      <b/>
      <u/>
      <sz val="12"/>
      <name val="Times New Roman"/>
      <family val="1"/>
      <charset val="161"/>
    </font>
    <font>
      <sz val="8"/>
      <color indexed="81"/>
      <name val="Tahoma"/>
      <family val="2"/>
      <charset val="161"/>
    </font>
    <font>
      <i/>
      <sz val="10"/>
      <color rgb="FFFF0000"/>
      <name val="Times New Roman"/>
      <family val="1"/>
      <charset val="161"/>
    </font>
    <font>
      <i/>
      <sz val="11"/>
      <color indexed="8"/>
      <name val="Calibri"/>
      <family val="2"/>
      <scheme val="minor"/>
    </font>
    <font>
      <b/>
      <sz val="11"/>
      <color indexed="8"/>
      <name val="Calibri"/>
      <family val="2"/>
      <scheme val="minor"/>
    </font>
    <font>
      <sz val="11"/>
      <color rgb="FF0066CC"/>
      <name val="Calibri"/>
      <family val="2"/>
      <scheme val="minor"/>
    </font>
    <font>
      <i/>
      <sz val="10"/>
      <name val="Times New Roman"/>
      <family val="1"/>
    </font>
    <font>
      <b/>
      <sz val="12"/>
      <color theme="0"/>
      <name val="Times New Roman"/>
      <family val="1"/>
    </font>
    <font>
      <sz val="11"/>
      <color theme="0" tint="-0.34998626667073579"/>
      <name val="Calibri"/>
      <family val="2"/>
      <charset val="161"/>
      <scheme val="minor"/>
    </font>
    <font>
      <b/>
      <i/>
      <sz val="12"/>
      <color rgb="FF000000"/>
      <name val="Times New Roman"/>
      <family val="1"/>
      <charset val="161"/>
    </font>
    <font>
      <i/>
      <sz val="12"/>
      <color rgb="FF000000"/>
      <name val="Times New Roman"/>
      <family val="1"/>
      <charset val="161"/>
    </font>
  </fonts>
  <fills count="11">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7" tint="0.599963377788628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249977111117893"/>
        <bgColor indexed="64"/>
      </patternFill>
    </fill>
    <fill>
      <patternFill patternType="solid">
        <fgColor rgb="FF009900"/>
        <bgColor indexed="64"/>
      </patternFill>
    </fill>
    <fill>
      <patternFill patternType="solid">
        <fgColor rgb="FFFFFFF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tint="-0.34998626667073579"/>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style="medium">
        <color theme="0" tint="-0.499984740745262"/>
      </top>
      <bottom/>
      <diagonal/>
    </border>
    <border>
      <left style="thin">
        <color indexed="64"/>
      </left>
      <right style="thin">
        <color indexed="64"/>
      </right>
      <top/>
      <bottom style="thin">
        <color indexed="64"/>
      </bottom>
      <diagonal/>
    </border>
    <border>
      <left style="medium">
        <color theme="7" tint="-0.24994659260841701"/>
      </left>
      <right style="medium">
        <color theme="7" tint="-0.24994659260841701"/>
      </right>
      <top style="medium">
        <color theme="7" tint="-0.24994659260841701"/>
      </top>
      <bottom style="medium">
        <color theme="7" tint="-0.24994659260841701"/>
      </bottom>
      <diagonal/>
    </border>
    <border>
      <left style="medium">
        <color theme="7" tint="-0.24994659260841701"/>
      </left>
      <right/>
      <top style="medium">
        <color theme="7" tint="-0.24994659260841701"/>
      </top>
      <bottom style="medium">
        <color theme="7" tint="-0.24994659260841701"/>
      </bottom>
      <diagonal/>
    </border>
    <border>
      <left/>
      <right/>
      <top style="thin">
        <color theme="0" tint="-0.34998626667073579"/>
      </top>
      <bottom style="thin">
        <color theme="0" tint="-0.34998626667073579"/>
      </bottom>
      <diagonal/>
    </border>
    <border>
      <left/>
      <right/>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7" tint="-0.24994659260841701"/>
      </right>
      <top style="medium">
        <color theme="0" tint="-0.499984740745262"/>
      </top>
      <bottom style="medium">
        <color theme="0" tint="-0.499984740745262"/>
      </bottom>
      <diagonal/>
    </border>
    <border>
      <left/>
      <right/>
      <top style="medium">
        <color theme="0" tint="-0.499984740745262"/>
      </top>
      <bottom style="medium">
        <color theme="7" tint="-0.24994659260841701"/>
      </bottom>
      <diagonal/>
    </border>
    <border>
      <left/>
      <right style="medium">
        <color theme="7" tint="-0.24994659260841701"/>
      </right>
      <top/>
      <bottom/>
      <diagonal/>
    </border>
    <border>
      <left style="medium">
        <color theme="7" tint="-0.249977111117893"/>
      </left>
      <right style="medium">
        <color theme="7" tint="-0.249977111117893"/>
      </right>
      <top style="medium">
        <color theme="7" tint="-0.249977111117893"/>
      </top>
      <bottom/>
      <diagonal/>
    </border>
    <border>
      <left style="medium">
        <color theme="7" tint="-0.249977111117893"/>
      </left>
      <right style="medium">
        <color theme="7" tint="-0.249977111117893"/>
      </right>
      <top/>
      <bottom/>
      <diagonal/>
    </border>
    <border>
      <left style="medium">
        <color theme="7" tint="-0.249977111117893"/>
      </left>
      <right style="medium">
        <color theme="7" tint="-0.249977111117893"/>
      </right>
      <top/>
      <bottom style="medium">
        <color theme="7" tint="-0.249977111117893"/>
      </bottom>
      <diagonal/>
    </border>
    <border>
      <left style="medium">
        <color rgb="FF666699"/>
      </left>
      <right style="medium">
        <color rgb="FF666699"/>
      </right>
      <top style="medium">
        <color rgb="FF666699"/>
      </top>
      <bottom/>
      <diagonal/>
    </border>
    <border>
      <left style="medium">
        <color rgb="FF666699"/>
      </left>
      <right style="medium">
        <color rgb="FF666699"/>
      </right>
      <top/>
      <bottom/>
      <diagonal/>
    </border>
    <border>
      <left style="medium">
        <color rgb="FF666699"/>
      </left>
      <right style="medium">
        <color rgb="FF666699"/>
      </right>
      <top/>
      <bottom style="medium">
        <color rgb="FF666699"/>
      </bottom>
      <diagonal/>
    </border>
    <border>
      <left style="medium">
        <color rgb="FFE8E8E8"/>
      </left>
      <right style="medium">
        <color rgb="FFE8E8E8"/>
      </right>
      <top style="medium">
        <color rgb="FFE8E8E8"/>
      </top>
      <bottom/>
      <diagonal/>
    </border>
    <border>
      <left style="medium">
        <color rgb="FFE8E8E8"/>
      </left>
      <right style="medium">
        <color rgb="FFE8E8E8"/>
      </right>
      <top/>
      <bottom/>
      <diagonal/>
    </border>
    <border>
      <left style="medium">
        <color rgb="FFE8E8E8"/>
      </left>
      <right style="medium">
        <color rgb="FFE8E8E8"/>
      </right>
      <top/>
      <bottom style="medium">
        <color rgb="FFE8E8E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theme="0" tint="-0.34998626667073579"/>
      </left>
      <right/>
      <top/>
      <bottom style="thin">
        <color theme="0" tint="-0.249977111117893"/>
      </bottom>
      <diagonal/>
    </border>
    <border>
      <left/>
      <right/>
      <top/>
      <bottom style="thin">
        <color theme="0" tint="-0.249977111117893"/>
      </bottom>
      <diagonal/>
    </border>
    <border>
      <left/>
      <right style="thin">
        <color theme="0" tint="-0.34998626667073579"/>
      </right>
      <top/>
      <bottom style="thin">
        <color theme="0" tint="-0.249977111117893"/>
      </bottom>
      <diagonal/>
    </border>
    <border>
      <left/>
      <right/>
      <top style="thin">
        <color theme="0" tint="-0.249977111117893"/>
      </top>
      <bottom style="thin">
        <color theme="0" tint="-0.249977111117893"/>
      </bottom>
      <diagonal/>
    </border>
  </borders>
  <cellStyleXfs count="4">
    <xf numFmtId="0" fontId="0" fillId="0" borderId="0"/>
    <xf numFmtId="165" fontId="10" fillId="0" borderId="0" applyFont="0" applyFill="0" applyBorder="0" applyAlignment="0" applyProtection="0"/>
    <xf numFmtId="9" fontId="10" fillId="0" borderId="0" applyFont="0" applyFill="0" applyBorder="0" applyAlignment="0" applyProtection="0"/>
    <xf numFmtId="164" fontId="10" fillId="0" borderId="0" applyFont="0" applyFill="0" applyBorder="0" applyAlignment="0" applyProtection="0"/>
  </cellStyleXfs>
  <cellXfs count="378">
    <xf numFmtId="0" fontId="0" fillId="0" borderId="0" xfId="0"/>
    <xf numFmtId="0" fontId="2" fillId="2" borderId="1" xfId="0" applyFont="1" applyFill="1" applyBorder="1" applyProtection="1">
      <protection locked="0"/>
    </xf>
    <xf numFmtId="0" fontId="2" fillId="2" borderId="1" xfId="0" applyNumberFormat="1" applyFont="1" applyFill="1" applyBorder="1" applyAlignment="1" applyProtection="1">
      <alignment wrapText="1"/>
      <protection locked="0"/>
    </xf>
    <xf numFmtId="0" fontId="1" fillId="3" borderId="0" xfId="0" applyFont="1" applyFill="1" applyAlignment="1" applyProtection="1">
      <alignment horizontal="justify"/>
    </xf>
    <xf numFmtId="167" fontId="2" fillId="2" borderId="1" xfId="0" applyNumberFormat="1" applyFont="1" applyFill="1" applyBorder="1" applyProtection="1">
      <protection locked="0"/>
    </xf>
    <xf numFmtId="166" fontId="13" fillId="2" borderId="6" xfId="1" applyNumberFormat="1" applyFont="1" applyFill="1" applyBorder="1" applyAlignment="1" applyProtection="1">
      <alignment horizontal="center" vertical="center"/>
      <protection locked="0"/>
    </xf>
    <xf numFmtId="0" fontId="13" fillId="3" borderId="0" xfId="0" applyFont="1" applyFill="1" applyProtection="1"/>
    <xf numFmtId="0" fontId="2" fillId="3" borderId="0" xfId="0" applyFont="1" applyFill="1" applyAlignment="1" applyProtection="1">
      <alignment horizontal="left" vertical="center"/>
    </xf>
    <xf numFmtId="0" fontId="2" fillId="3" borderId="0" xfId="0" applyFont="1" applyFill="1" applyProtection="1"/>
    <xf numFmtId="0" fontId="17" fillId="3" borderId="0" xfId="0" applyFont="1" applyFill="1" applyBorder="1" applyAlignment="1" applyProtection="1">
      <alignment horizontal="center" vertical="center"/>
    </xf>
    <xf numFmtId="0" fontId="13" fillId="3" borderId="0" xfId="0" applyFont="1" applyFill="1" applyAlignment="1" applyProtection="1">
      <alignment horizontal="center" vertical="center"/>
    </xf>
    <xf numFmtId="0" fontId="5" fillId="3" borderId="0" xfId="0" applyFont="1" applyFill="1" applyBorder="1" applyAlignment="1" applyProtection="1">
      <alignment vertical="center" wrapText="1"/>
    </xf>
    <xf numFmtId="0" fontId="5" fillId="3" borderId="8" xfId="0" applyFont="1" applyFill="1" applyBorder="1" applyAlignment="1" applyProtection="1">
      <alignment vertical="center" wrapText="1"/>
    </xf>
    <xf numFmtId="0" fontId="13" fillId="3" borderId="9" xfId="0" applyFont="1" applyFill="1" applyBorder="1" applyAlignment="1" applyProtection="1">
      <alignment horizontal="center" vertical="center"/>
    </xf>
    <xf numFmtId="0" fontId="5" fillId="3" borderId="5" xfId="0" applyFont="1" applyFill="1" applyBorder="1" applyAlignment="1" applyProtection="1">
      <alignment vertical="center" wrapText="1"/>
    </xf>
    <xf numFmtId="0" fontId="13" fillId="3" borderId="0" xfId="0" applyFont="1" applyFill="1" applyBorder="1" applyAlignment="1" applyProtection="1">
      <alignment horizontal="center" vertical="center"/>
    </xf>
    <xf numFmtId="0" fontId="4" fillId="0" borderId="0" xfId="0" applyFont="1" applyFill="1" applyBorder="1" applyAlignment="1" applyProtection="1">
      <alignment vertical="center" wrapText="1"/>
    </xf>
    <xf numFmtId="0" fontId="5" fillId="0" borderId="0" xfId="0" applyFont="1" applyFill="1" applyBorder="1" applyAlignment="1" applyProtection="1">
      <alignment vertical="center" wrapText="1"/>
    </xf>
    <xf numFmtId="0" fontId="4" fillId="3" borderId="8" xfId="0" applyFont="1" applyFill="1" applyBorder="1" applyAlignment="1" applyProtection="1">
      <alignment vertical="center" wrapText="1"/>
    </xf>
    <xf numFmtId="0" fontId="4" fillId="3" borderId="5" xfId="0" applyFont="1" applyFill="1" applyBorder="1" applyAlignment="1" applyProtection="1">
      <alignment vertical="center" wrapText="1"/>
    </xf>
    <xf numFmtId="0" fontId="13" fillId="3" borderId="8" xfId="0" applyFont="1" applyFill="1" applyBorder="1" applyAlignment="1" applyProtection="1">
      <alignment horizontal="center" vertical="center"/>
    </xf>
    <xf numFmtId="0" fontId="15" fillId="3" borderId="0" xfId="0" applyFont="1" applyFill="1" applyProtection="1"/>
    <xf numFmtId="0" fontId="14" fillId="3" borderId="0" xfId="0" applyFont="1" applyFill="1" applyProtection="1"/>
    <xf numFmtId="0" fontId="0" fillId="3" borderId="0" xfId="0" applyFill="1" applyProtection="1"/>
    <xf numFmtId="0" fontId="18" fillId="3" borderId="0" xfId="0" applyFont="1" applyFill="1" applyAlignment="1" applyProtection="1">
      <alignment horizontal="left" indent="15"/>
    </xf>
    <xf numFmtId="0" fontId="1" fillId="3" borderId="0" xfId="0" applyFont="1" applyFill="1" applyAlignment="1" applyProtection="1">
      <alignment horizontal="left"/>
    </xf>
    <xf numFmtId="0" fontId="2" fillId="3" borderId="0" xfId="0" applyFont="1" applyFill="1" applyAlignment="1" applyProtection="1">
      <alignment horizontal="center"/>
    </xf>
    <xf numFmtId="0" fontId="1" fillId="3" borderId="0" xfId="0" applyFont="1" applyFill="1" applyAlignment="1" applyProtection="1">
      <alignment horizontal="center"/>
    </xf>
    <xf numFmtId="0" fontId="1" fillId="0" borderId="0" xfId="0" applyFont="1" applyFill="1" applyAlignment="1" applyProtection="1">
      <alignment horizontal="justify"/>
    </xf>
    <xf numFmtId="0" fontId="13" fillId="3" borderId="0" xfId="0" applyFont="1" applyFill="1" applyAlignment="1" applyProtection="1">
      <alignment horizontal="center"/>
    </xf>
    <xf numFmtId="0" fontId="0" fillId="3" borderId="0" xfId="0" applyFill="1" applyBorder="1" applyProtection="1"/>
    <xf numFmtId="0" fontId="0" fillId="3" borderId="5" xfId="0" applyFill="1" applyBorder="1" applyProtection="1"/>
    <xf numFmtId="0" fontId="0" fillId="3" borderId="8" xfId="0" applyFill="1" applyBorder="1" applyProtection="1"/>
    <xf numFmtId="167" fontId="2" fillId="2" borderId="1" xfId="0" applyNumberFormat="1" applyFont="1" applyFill="1" applyBorder="1" applyAlignment="1" applyProtection="1">
      <alignment horizontal="right"/>
      <protection locked="0"/>
    </xf>
    <xf numFmtId="0" fontId="19" fillId="3" borderId="0" xfId="0" applyFont="1" applyFill="1" applyProtection="1"/>
    <xf numFmtId="0" fontId="16" fillId="3" borderId="0" xfId="0" applyFont="1" applyFill="1" applyProtection="1"/>
    <xf numFmtId="0" fontId="16" fillId="3" borderId="0" xfId="0" applyFont="1" applyFill="1" applyAlignment="1" applyProtection="1">
      <alignment vertical="center"/>
    </xf>
    <xf numFmtId="0" fontId="6" fillId="0" borderId="0" xfId="0" applyFont="1" applyFill="1" applyBorder="1" applyAlignment="1" applyProtection="1">
      <alignment horizontal="left" vertical="center" wrapText="1"/>
    </xf>
    <xf numFmtId="0" fontId="21" fillId="3" borderId="8" xfId="0" applyFont="1" applyFill="1" applyBorder="1" applyAlignment="1" applyProtection="1">
      <alignment horizontal="center" vertical="center"/>
    </xf>
    <xf numFmtId="0" fontId="6" fillId="0" borderId="5" xfId="0" applyFont="1" applyFill="1" applyBorder="1" applyAlignment="1" applyProtection="1">
      <alignment horizontal="left" vertical="center" wrapText="1"/>
    </xf>
    <xf numFmtId="0" fontId="4" fillId="3" borderId="9" xfId="0" applyFont="1" applyFill="1" applyBorder="1" applyAlignment="1" applyProtection="1">
      <alignment vertical="center" wrapText="1"/>
    </xf>
    <xf numFmtId="0" fontId="4" fillId="3" borderId="12" xfId="0" applyFont="1" applyFill="1" applyBorder="1" applyAlignment="1" applyProtection="1">
      <alignment vertical="center" wrapText="1"/>
    </xf>
    <xf numFmtId="0" fontId="4" fillId="3" borderId="13" xfId="0" applyFont="1" applyFill="1" applyBorder="1" applyAlignment="1" applyProtection="1">
      <alignment vertical="center" wrapText="1"/>
    </xf>
    <xf numFmtId="0" fontId="4" fillId="3" borderId="13" xfId="0" applyFont="1" applyFill="1" applyBorder="1" applyAlignment="1" applyProtection="1">
      <alignment horizontal="left" vertical="center" wrapText="1"/>
    </xf>
    <xf numFmtId="0" fontId="23" fillId="3" borderId="8" xfId="0" applyFont="1" applyFill="1" applyBorder="1" applyAlignment="1" applyProtection="1">
      <alignment horizontal="center" vertical="center"/>
    </xf>
    <xf numFmtId="0" fontId="5" fillId="3" borderId="8" xfId="0" applyFont="1" applyFill="1" applyBorder="1" applyAlignment="1" applyProtection="1">
      <alignment horizontal="center" vertical="center" wrapText="1"/>
    </xf>
    <xf numFmtId="0" fontId="17" fillId="3" borderId="8" xfId="0" applyFont="1" applyFill="1" applyBorder="1" applyAlignment="1" applyProtection="1">
      <alignment horizontal="center" vertical="top"/>
    </xf>
    <xf numFmtId="0" fontId="17" fillId="3" borderId="8" xfId="0" applyFont="1" applyFill="1" applyBorder="1" applyAlignment="1" applyProtection="1">
      <alignment vertical="center"/>
    </xf>
    <xf numFmtId="0" fontId="6" fillId="3" borderId="0" xfId="0" applyFont="1" applyFill="1" applyBorder="1" applyAlignment="1" applyProtection="1">
      <alignment vertical="center" wrapText="1"/>
    </xf>
    <xf numFmtId="0" fontId="6" fillId="3" borderId="5" xfId="0" applyFont="1" applyFill="1" applyBorder="1" applyAlignment="1" applyProtection="1">
      <alignment vertical="center" wrapText="1"/>
    </xf>
    <xf numFmtId="166" fontId="13" fillId="4" borderId="16" xfId="1" applyNumberFormat="1" applyFont="1" applyFill="1" applyBorder="1" applyAlignment="1" applyProtection="1">
      <alignment horizontal="center" vertical="center"/>
    </xf>
    <xf numFmtId="166" fontId="13" fillId="3" borderId="0" xfId="1" applyNumberFormat="1" applyFont="1" applyFill="1" applyBorder="1" applyAlignment="1" applyProtection="1">
      <alignment horizontal="center" vertical="center"/>
    </xf>
    <xf numFmtId="0" fontId="4" fillId="3" borderId="5" xfId="0" applyFont="1" applyFill="1" applyBorder="1" applyAlignment="1" applyProtection="1">
      <alignment horizontal="center" vertical="center" wrapText="1"/>
    </xf>
    <xf numFmtId="0" fontId="6" fillId="3" borderId="0" xfId="0" applyFont="1" applyFill="1" applyBorder="1" applyAlignment="1" applyProtection="1">
      <alignment vertical="top" wrapText="1"/>
    </xf>
    <xf numFmtId="0" fontId="4" fillId="3" borderId="19" xfId="0" applyFont="1" applyFill="1" applyBorder="1" applyAlignment="1" applyProtection="1">
      <alignment horizontal="center" vertical="center" wrapText="1"/>
    </xf>
    <xf numFmtId="0" fontId="16" fillId="3" borderId="11" xfId="0" applyFont="1" applyFill="1" applyBorder="1" applyAlignment="1" applyProtection="1">
      <alignment vertical="center"/>
    </xf>
    <xf numFmtId="10" fontId="16" fillId="3" borderId="0" xfId="2" applyNumberFormat="1" applyFont="1" applyFill="1" applyBorder="1" applyAlignment="1" applyProtection="1">
      <alignment horizontal="center" vertical="center"/>
    </xf>
    <xf numFmtId="10" fontId="4" fillId="3" borderId="10" xfId="2" applyNumberFormat="1" applyFont="1" applyFill="1" applyBorder="1" applyAlignment="1" applyProtection="1">
      <alignment horizontal="center" vertical="center" wrapText="1"/>
    </xf>
    <xf numFmtId="10" fontId="4" fillId="3" borderId="0" xfId="2" applyNumberFormat="1" applyFont="1" applyFill="1" applyBorder="1" applyAlignment="1" applyProtection="1">
      <alignment horizontal="center" vertical="center" wrapText="1"/>
    </xf>
    <xf numFmtId="0" fontId="4" fillId="3" borderId="12" xfId="0" applyFont="1" applyFill="1" applyBorder="1" applyAlignment="1" applyProtection="1">
      <alignment horizontal="left" vertical="center" wrapText="1"/>
    </xf>
    <xf numFmtId="0" fontId="4" fillId="3" borderId="9" xfId="0" applyFont="1" applyFill="1" applyBorder="1" applyAlignment="1" applyProtection="1">
      <alignment horizontal="center" vertical="center" wrapText="1"/>
    </xf>
    <xf numFmtId="0" fontId="5" fillId="3" borderId="0" xfId="0" applyFont="1" applyFill="1" applyBorder="1" applyAlignment="1" applyProtection="1">
      <alignment horizontal="center" vertical="center" wrapText="1"/>
    </xf>
    <xf numFmtId="0" fontId="6" fillId="0" borderId="12" xfId="0" applyFont="1" applyFill="1" applyBorder="1" applyAlignment="1" applyProtection="1">
      <alignment horizontal="left" vertical="center" wrapText="1"/>
    </xf>
    <xf numFmtId="0" fontId="6" fillId="0" borderId="13"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2" fillId="3" borderId="0" xfId="0" applyFont="1" applyFill="1" applyAlignment="1" applyProtection="1">
      <alignment vertical="top"/>
    </xf>
    <xf numFmtId="0" fontId="4" fillId="3" borderId="0" xfId="0" applyFont="1" applyFill="1" applyBorder="1" applyAlignment="1" applyProtection="1">
      <alignment vertical="top" wrapText="1"/>
    </xf>
    <xf numFmtId="0" fontId="5" fillId="3" borderId="0" xfId="0" applyFont="1" applyFill="1" applyBorder="1" applyAlignment="1" applyProtection="1">
      <alignment vertical="top" wrapText="1"/>
    </xf>
    <xf numFmtId="0" fontId="4" fillId="3" borderId="12" xfId="0" applyFont="1" applyFill="1" applyBorder="1" applyAlignment="1" applyProtection="1">
      <alignment vertical="top" wrapText="1"/>
    </xf>
    <xf numFmtId="0" fontId="17" fillId="3" borderId="0" xfId="0" applyFont="1" applyFill="1" applyAlignment="1" applyProtection="1">
      <alignment vertical="top" wrapText="1"/>
    </xf>
    <xf numFmtId="0" fontId="16" fillId="3" borderId="5" xfId="0" applyFont="1" applyFill="1" applyBorder="1" applyAlignment="1" applyProtection="1">
      <alignment vertical="center"/>
    </xf>
    <xf numFmtId="0" fontId="15" fillId="3" borderId="0" xfId="0" applyFont="1" applyFill="1" applyBorder="1" applyAlignment="1" applyProtection="1">
      <alignment horizontal="left" vertical="top" wrapText="1"/>
    </xf>
    <xf numFmtId="0" fontId="17" fillId="3" borderId="9" xfId="0" applyFont="1" applyFill="1" applyBorder="1" applyAlignment="1" applyProtection="1">
      <alignment horizontal="center" vertical="center"/>
    </xf>
    <xf numFmtId="0" fontId="35" fillId="3" borderId="5" xfId="0" applyFont="1" applyFill="1" applyBorder="1" applyAlignment="1" applyProtection="1">
      <alignment horizontal="left" vertical="center" wrapText="1"/>
    </xf>
    <xf numFmtId="0" fontId="4" fillId="3" borderId="19" xfId="0" applyFont="1" applyFill="1" applyBorder="1" applyAlignment="1" applyProtection="1">
      <alignment vertical="center" wrapText="1"/>
    </xf>
    <xf numFmtId="0" fontId="5" fillId="3" borderId="14" xfId="0" applyFont="1" applyFill="1" applyBorder="1" applyAlignment="1" applyProtection="1">
      <alignment vertical="center" wrapText="1"/>
    </xf>
    <xf numFmtId="0" fontId="17" fillId="3" borderId="0" xfId="0" applyFont="1" applyFill="1" applyAlignment="1" applyProtection="1">
      <alignment horizontal="left" vertical="center" wrapText="1"/>
    </xf>
    <xf numFmtId="0" fontId="6" fillId="3" borderId="0" xfId="0" applyFont="1" applyFill="1" applyBorder="1" applyAlignment="1" applyProtection="1">
      <alignment horizontal="left" vertical="center" wrapText="1"/>
    </xf>
    <xf numFmtId="0" fontId="6" fillId="3" borderId="5" xfId="0" applyFont="1" applyFill="1" applyBorder="1" applyAlignment="1" applyProtection="1">
      <alignment horizontal="left" vertical="center" wrapText="1"/>
    </xf>
    <xf numFmtId="0" fontId="40" fillId="3" borderId="0" xfId="0" applyFont="1" applyFill="1" applyBorder="1" applyAlignment="1" applyProtection="1">
      <alignment vertical="center" wrapText="1"/>
    </xf>
    <xf numFmtId="168" fontId="13" fillId="2" borderId="6" xfId="1" applyNumberFormat="1" applyFont="1" applyFill="1" applyBorder="1" applyAlignment="1" applyProtection="1">
      <alignment horizontal="center" vertical="center"/>
      <protection locked="0"/>
    </xf>
    <xf numFmtId="0" fontId="0" fillId="0" borderId="0" xfId="0" applyProtection="1"/>
    <xf numFmtId="0" fontId="0" fillId="3" borderId="0" xfId="0" applyFont="1" applyFill="1" applyProtection="1"/>
    <xf numFmtId="0" fontId="26" fillId="3" borderId="1" xfId="0" applyFont="1" applyFill="1" applyBorder="1" applyAlignment="1" applyProtection="1">
      <alignment horizontal="center" vertical="center" wrapText="1"/>
    </xf>
    <xf numFmtId="165" fontId="27" fillId="3" borderId="1" xfId="1" applyNumberFormat="1" applyFont="1" applyFill="1" applyBorder="1" applyAlignment="1" applyProtection="1">
      <alignment horizontal="center" vertical="center" wrapText="1"/>
    </xf>
    <xf numFmtId="0" fontId="25" fillId="3" borderId="0" xfId="0" applyFont="1" applyFill="1" applyBorder="1" applyAlignment="1" applyProtection="1">
      <alignment horizontal="center" vertical="center" wrapText="1"/>
    </xf>
    <xf numFmtId="0" fontId="0" fillId="3" borderId="0" xfId="0" applyFill="1" applyAlignment="1" applyProtection="1">
      <alignment horizontal="right"/>
    </xf>
    <xf numFmtId="0" fontId="41" fillId="3" borderId="1" xfId="0" applyFont="1" applyFill="1" applyBorder="1" applyAlignment="1" applyProtection="1">
      <alignment horizontal="center" vertical="center"/>
    </xf>
    <xf numFmtId="0" fontId="13" fillId="0" borderId="0" xfId="0" applyFont="1" applyProtection="1"/>
    <xf numFmtId="0" fontId="1" fillId="0" borderId="0" xfId="0" applyFont="1" applyFill="1" applyBorder="1" applyAlignment="1" applyProtection="1">
      <alignment horizontal="center" vertical="center" wrapText="1"/>
    </xf>
    <xf numFmtId="0" fontId="13" fillId="0" borderId="0" xfId="0" applyFont="1" applyFill="1" applyAlignment="1" applyProtection="1">
      <alignment horizontal="center" vertical="center"/>
    </xf>
    <xf numFmtId="0" fontId="13" fillId="0" borderId="8" xfId="0" applyFont="1" applyFill="1" applyBorder="1" applyAlignment="1" applyProtection="1">
      <alignment horizontal="center" vertical="center"/>
    </xf>
    <xf numFmtId="0" fontId="13" fillId="3" borderId="5" xfId="0" applyFont="1" applyFill="1" applyBorder="1" applyAlignment="1" applyProtection="1">
      <alignment horizontal="center" vertical="center"/>
    </xf>
    <xf numFmtId="0" fontId="17" fillId="0" borderId="8" xfId="0" applyFont="1" applyBorder="1" applyAlignment="1" applyProtection="1">
      <alignment horizontal="center"/>
    </xf>
    <xf numFmtId="0" fontId="13" fillId="3" borderId="0" xfId="0" applyFont="1" applyFill="1" applyBorder="1" applyAlignment="1" applyProtection="1">
      <alignment horizontal="left" vertical="top" wrapText="1"/>
    </xf>
    <xf numFmtId="0" fontId="13" fillId="3" borderId="0" xfId="0" applyFont="1" applyFill="1" applyBorder="1" applyProtection="1"/>
    <xf numFmtId="0" fontId="13" fillId="3" borderId="12" xfId="0" applyFont="1" applyFill="1" applyBorder="1" applyAlignment="1" applyProtection="1">
      <alignment horizontal="left" vertical="top" wrapText="1"/>
    </xf>
    <xf numFmtId="0" fontId="13" fillId="3" borderId="12" xfId="0" applyFont="1" applyFill="1" applyBorder="1" applyProtection="1"/>
    <xf numFmtId="0" fontId="13" fillId="3" borderId="18" xfId="0" applyFont="1" applyFill="1" applyBorder="1" applyProtection="1"/>
    <xf numFmtId="0" fontId="17" fillId="0" borderId="0" xfId="0" applyFont="1" applyFill="1" applyBorder="1" applyAlignment="1" applyProtection="1">
      <alignment horizontal="left" vertical="center"/>
    </xf>
    <xf numFmtId="0" fontId="17" fillId="3" borderId="0" xfId="0" applyFont="1" applyFill="1" applyBorder="1" applyAlignment="1" applyProtection="1">
      <alignment horizontal="left" vertical="center"/>
    </xf>
    <xf numFmtId="0" fontId="13" fillId="0" borderId="0" xfId="0" applyFont="1" applyFill="1" applyBorder="1" applyAlignment="1" applyProtection="1">
      <alignment horizontal="left" vertical="top" wrapText="1"/>
    </xf>
    <xf numFmtId="0" fontId="13" fillId="0" borderId="0" xfId="0" applyFont="1" applyFill="1" applyBorder="1" applyAlignment="1" applyProtection="1">
      <alignment horizontal="center" vertical="center"/>
    </xf>
    <xf numFmtId="0" fontId="17" fillId="3" borderId="5" xfId="0" applyFont="1" applyFill="1" applyBorder="1" applyAlignment="1" applyProtection="1">
      <alignment horizontal="left" vertical="top" wrapText="1"/>
    </xf>
    <xf numFmtId="0" fontId="13" fillId="0" borderId="0" xfId="0" applyFont="1" applyBorder="1" applyAlignment="1" applyProtection="1">
      <alignment horizontal="center" vertical="center"/>
    </xf>
    <xf numFmtId="0" fontId="13" fillId="0" borderId="0" xfId="0" applyFont="1" applyAlignment="1" applyProtection="1">
      <alignment horizontal="center" vertical="center"/>
    </xf>
    <xf numFmtId="0" fontId="14" fillId="0" borderId="0" xfId="0" applyFont="1" applyProtection="1"/>
    <xf numFmtId="0" fontId="13" fillId="3" borderId="5" xfId="0" applyFont="1" applyFill="1" applyBorder="1" applyProtection="1"/>
    <xf numFmtId="0" fontId="13" fillId="3" borderId="8" xfId="0" applyFont="1" applyFill="1" applyBorder="1" applyProtection="1"/>
    <xf numFmtId="0" fontId="13" fillId="3" borderId="9" xfId="0" applyFont="1" applyFill="1" applyBorder="1" applyProtection="1"/>
    <xf numFmtId="0" fontId="2" fillId="3" borderId="12" xfId="0" applyFont="1" applyFill="1" applyBorder="1" applyAlignment="1" applyProtection="1">
      <alignment horizontal="left" vertical="center"/>
    </xf>
    <xf numFmtId="0" fontId="13" fillId="3" borderId="13" xfId="0" applyFont="1" applyFill="1" applyBorder="1" applyProtection="1"/>
    <xf numFmtId="0" fontId="2" fillId="0" borderId="0" xfId="0" applyFont="1" applyAlignment="1" applyProtection="1">
      <alignment horizontal="left" vertical="center"/>
    </xf>
    <xf numFmtId="0" fontId="0" fillId="3" borderId="8" xfId="0" applyFill="1" applyBorder="1" applyAlignment="1" applyProtection="1">
      <alignment horizontal="center" vertical="center"/>
    </xf>
    <xf numFmtId="0" fontId="34" fillId="3" borderId="5" xfId="0" applyFont="1" applyFill="1" applyBorder="1" applyProtection="1"/>
    <xf numFmtId="0" fontId="13" fillId="3" borderId="0" xfId="0" applyFont="1" applyFill="1" applyBorder="1" applyAlignment="1" applyProtection="1">
      <alignment vertical="top" wrapText="1"/>
    </xf>
    <xf numFmtId="0" fontId="0" fillId="3" borderId="0" xfId="0" applyFill="1" applyBorder="1" applyAlignment="1" applyProtection="1">
      <alignment vertical="top"/>
    </xf>
    <xf numFmtId="0" fontId="13" fillId="3" borderId="0" xfId="0" applyFont="1" applyFill="1" applyBorder="1" applyAlignment="1" applyProtection="1">
      <alignment vertical="top"/>
    </xf>
    <xf numFmtId="0" fontId="0" fillId="3" borderId="9" xfId="0" applyFill="1" applyBorder="1" applyAlignment="1" applyProtection="1">
      <alignment horizontal="center" vertical="center"/>
    </xf>
    <xf numFmtId="0" fontId="13" fillId="3" borderId="12" xfId="0" applyFont="1" applyFill="1" applyBorder="1" applyAlignment="1" applyProtection="1">
      <alignment vertical="top"/>
    </xf>
    <xf numFmtId="0" fontId="0" fillId="3" borderId="12" xfId="0" applyFill="1" applyBorder="1" applyProtection="1"/>
    <xf numFmtId="0" fontId="0" fillId="3" borderId="13" xfId="0" applyFill="1" applyBorder="1" applyProtection="1"/>
    <xf numFmtId="0" fontId="0" fillId="3" borderId="0" xfId="0" applyFill="1" applyAlignment="1" applyProtection="1">
      <alignment horizontal="center" vertical="center"/>
    </xf>
    <xf numFmtId="0" fontId="13" fillId="3" borderId="0" xfId="0" applyFont="1" applyFill="1" applyAlignment="1" applyProtection="1">
      <alignment vertical="top"/>
    </xf>
    <xf numFmtId="169" fontId="13" fillId="2" borderId="6" xfId="1" applyNumberFormat="1" applyFont="1" applyFill="1" applyBorder="1" applyAlignment="1" applyProtection="1">
      <alignment horizontal="center" vertical="center"/>
      <protection locked="0"/>
    </xf>
    <xf numFmtId="170" fontId="13" fillId="2" borderId="6" xfId="1" applyNumberFormat="1" applyFont="1" applyFill="1" applyBorder="1" applyAlignment="1" applyProtection="1">
      <alignment horizontal="center" vertical="center"/>
      <protection locked="0"/>
    </xf>
    <xf numFmtId="0" fontId="37" fillId="0" borderId="0" xfId="0" applyFont="1" applyProtection="1"/>
    <xf numFmtId="10" fontId="0" fillId="3" borderId="0" xfId="2" applyNumberFormat="1" applyFont="1" applyFill="1" applyProtection="1"/>
    <xf numFmtId="0" fontId="36" fillId="0" borderId="0" xfId="0" applyFont="1" applyProtection="1"/>
    <xf numFmtId="0" fontId="0" fillId="3" borderId="11" xfId="0" applyFill="1" applyBorder="1" applyProtection="1"/>
    <xf numFmtId="0" fontId="39" fillId="3" borderId="0" xfId="0" applyFont="1" applyFill="1" applyBorder="1" applyAlignment="1" applyProtection="1">
      <alignment vertical="top" wrapText="1"/>
    </xf>
    <xf numFmtId="165" fontId="0" fillId="3" borderId="5" xfId="0" applyNumberFormat="1" applyFill="1" applyBorder="1" applyProtection="1"/>
    <xf numFmtId="10" fontId="0" fillId="3" borderId="0" xfId="2" applyNumberFormat="1" applyFont="1" applyFill="1" applyBorder="1" applyProtection="1"/>
    <xf numFmtId="9" fontId="0" fillId="3" borderId="0" xfId="2" applyFont="1" applyFill="1" applyProtection="1"/>
    <xf numFmtId="166" fontId="0" fillId="3" borderId="0" xfId="0" applyNumberFormat="1" applyFill="1" applyProtection="1"/>
    <xf numFmtId="10" fontId="13" fillId="3" borderId="0" xfId="2" applyNumberFormat="1" applyFont="1" applyFill="1" applyBorder="1" applyAlignment="1" applyProtection="1">
      <alignment horizontal="center" vertical="center"/>
    </xf>
    <xf numFmtId="0" fontId="0" fillId="3" borderId="9" xfId="0" applyFill="1" applyBorder="1" applyProtection="1"/>
    <xf numFmtId="10" fontId="0" fillId="3" borderId="12" xfId="2" applyNumberFormat="1" applyFont="1" applyFill="1" applyBorder="1" applyProtection="1"/>
    <xf numFmtId="0" fontId="0" fillId="3" borderId="22" xfId="0" applyFill="1" applyBorder="1" applyProtection="1"/>
    <xf numFmtId="0" fontId="11" fillId="3" borderId="0" xfId="0" applyFont="1" applyFill="1" applyBorder="1" applyProtection="1"/>
    <xf numFmtId="0" fontId="17" fillId="3" borderId="0" xfId="0" applyFont="1" applyFill="1" applyBorder="1" applyAlignment="1" applyProtection="1">
      <alignment vertical="center"/>
    </xf>
    <xf numFmtId="0" fontId="17" fillId="3" borderId="9" xfId="0" applyFont="1" applyFill="1" applyBorder="1" applyAlignment="1" applyProtection="1">
      <alignment vertical="center"/>
    </xf>
    <xf numFmtId="0" fontId="4" fillId="3" borderId="10" xfId="0" applyFont="1" applyFill="1" applyBorder="1" applyAlignment="1" applyProtection="1">
      <alignment horizontal="left" vertical="top" wrapText="1"/>
    </xf>
    <xf numFmtId="0" fontId="30" fillId="3" borderId="8" xfId="0" applyFont="1" applyFill="1" applyBorder="1" applyAlignment="1" applyProtection="1">
      <alignment horizontal="center"/>
    </xf>
    <xf numFmtId="0" fontId="0" fillId="0" borderId="0" xfId="0" applyBorder="1" applyProtection="1"/>
    <xf numFmtId="0" fontId="39" fillId="3" borderId="12" xfId="0" applyFont="1" applyFill="1" applyBorder="1" applyAlignment="1" applyProtection="1">
      <alignment horizontal="left" vertical="top" wrapText="1"/>
    </xf>
    <xf numFmtId="0" fontId="0" fillId="0" borderId="7" xfId="0" applyBorder="1" applyProtection="1"/>
    <xf numFmtId="0" fontId="0" fillId="3" borderId="7" xfId="0" applyFill="1" applyBorder="1" applyProtection="1"/>
    <xf numFmtId="0" fontId="13" fillId="3" borderId="10" xfId="0" applyFont="1" applyFill="1" applyBorder="1" applyAlignment="1" applyProtection="1">
      <alignment vertical="top" wrapText="1"/>
    </xf>
    <xf numFmtId="0" fontId="0" fillId="0" borderId="10" xfId="0" applyBorder="1" applyProtection="1"/>
    <xf numFmtId="0" fontId="13" fillId="3" borderId="12" xfId="0" applyFont="1" applyFill="1" applyBorder="1" applyAlignment="1" applyProtection="1">
      <alignment vertical="top" wrapText="1"/>
    </xf>
    <xf numFmtId="0" fontId="14" fillId="3" borderId="12" xfId="0" applyFont="1" applyFill="1" applyBorder="1" applyProtection="1"/>
    <xf numFmtId="0" fontId="13" fillId="3" borderId="0" xfId="0" applyNumberFormat="1" applyFont="1" applyFill="1" applyBorder="1" applyAlignment="1" applyProtection="1">
      <alignment vertical="top" wrapText="1"/>
    </xf>
    <xf numFmtId="0" fontId="0" fillId="0" borderId="0" xfId="0" applyAlignment="1" applyProtection="1">
      <alignment horizontal="center" vertical="center"/>
    </xf>
    <xf numFmtId="0" fontId="32" fillId="3" borderId="0" xfId="0" applyFont="1" applyFill="1" applyBorder="1" applyAlignment="1" applyProtection="1">
      <alignment vertical="top" wrapText="1"/>
    </xf>
    <xf numFmtId="0" fontId="0" fillId="3" borderId="10" xfId="0" applyFill="1" applyBorder="1" applyProtection="1"/>
    <xf numFmtId="0" fontId="13" fillId="3" borderId="0" xfId="0" applyFont="1" applyFill="1" applyBorder="1" applyAlignment="1" applyProtection="1">
      <alignment wrapText="1"/>
    </xf>
    <xf numFmtId="0" fontId="33" fillId="0" borderId="0" xfId="0" applyFont="1" applyProtection="1"/>
    <xf numFmtId="0" fontId="0" fillId="3" borderId="18" xfId="0" applyFill="1" applyBorder="1" applyProtection="1"/>
    <xf numFmtId="0" fontId="39" fillId="3" borderId="0" xfId="0" applyFont="1" applyFill="1" applyBorder="1" applyAlignment="1" applyProtection="1">
      <alignment vertical="top"/>
    </xf>
    <xf numFmtId="0" fontId="32" fillId="3" borderId="0" xfId="0" applyFont="1" applyFill="1" applyProtection="1"/>
    <xf numFmtId="0" fontId="0" fillId="0" borderId="5" xfId="0" applyBorder="1" applyProtection="1"/>
    <xf numFmtId="0" fontId="14" fillId="3" borderId="5" xfId="0" applyFont="1" applyFill="1" applyBorder="1" applyProtection="1"/>
    <xf numFmtId="10" fontId="4" fillId="3" borderId="0" xfId="0" applyNumberFormat="1" applyFont="1" applyFill="1" applyBorder="1" applyAlignment="1" applyProtection="1">
      <alignment horizontal="center" vertical="center" wrapText="1"/>
    </xf>
    <xf numFmtId="0" fontId="48" fillId="3" borderId="1" xfId="0" applyFont="1" applyFill="1" applyBorder="1" applyAlignment="1" applyProtection="1">
      <alignment horizontal="center" vertical="center"/>
    </xf>
    <xf numFmtId="38" fontId="13" fillId="2" borderId="6" xfId="1" applyNumberFormat="1" applyFont="1" applyFill="1" applyBorder="1" applyAlignment="1" applyProtection="1">
      <alignment horizontal="center" vertical="center"/>
      <protection locked="0"/>
    </xf>
    <xf numFmtId="38" fontId="13" fillId="2" borderId="21" xfId="1" applyNumberFormat="1" applyFont="1" applyFill="1" applyBorder="1" applyAlignment="1" applyProtection="1">
      <alignment horizontal="center" vertical="center"/>
      <protection locked="0"/>
    </xf>
    <xf numFmtId="0" fontId="6" fillId="3" borderId="0" xfId="0" applyFont="1" applyFill="1" applyBorder="1" applyAlignment="1" applyProtection="1">
      <alignment horizontal="left" vertical="top"/>
    </xf>
    <xf numFmtId="0" fontId="6" fillId="3" borderId="0" xfId="0" applyFont="1" applyFill="1" applyBorder="1" applyAlignment="1" applyProtection="1">
      <alignment horizontal="left" wrapText="1"/>
    </xf>
    <xf numFmtId="0" fontId="6" fillId="3" borderId="0" xfId="0" applyFont="1" applyFill="1" applyBorder="1" applyAlignment="1" applyProtection="1">
      <alignment horizontal="left" vertical="top" wrapText="1"/>
    </xf>
    <xf numFmtId="0" fontId="13" fillId="5" borderId="6" xfId="0" applyFont="1" applyFill="1" applyBorder="1" applyAlignment="1" applyProtection="1">
      <alignment horizontal="left" vertical="center" wrapText="1"/>
      <protection locked="0"/>
    </xf>
    <xf numFmtId="14" fontId="1" fillId="6" borderId="0" xfId="0" applyNumberFormat="1" applyFont="1" applyFill="1" applyAlignment="1" applyProtection="1">
      <alignment horizontal="center"/>
    </xf>
    <xf numFmtId="0" fontId="1" fillId="6" borderId="0" xfId="0" applyFont="1" applyFill="1" applyAlignment="1" applyProtection="1">
      <alignment horizontal="center"/>
    </xf>
    <xf numFmtId="0" fontId="2" fillId="6" borderId="1" xfId="0" applyFont="1" applyFill="1" applyBorder="1" applyAlignment="1" applyProtection="1">
      <alignment horizontal="center"/>
    </xf>
    <xf numFmtId="0" fontId="24" fillId="3" borderId="0" xfId="0" applyFont="1" applyFill="1" applyBorder="1" applyAlignment="1" applyProtection="1">
      <alignment horizontal="center" vertical="center" wrapText="1"/>
    </xf>
    <xf numFmtId="168" fontId="24" fillId="3" borderId="0" xfId="0" applyNumberFormat="1" applyFont="1" applyFill="1" applyBorder="1" applyAlignment="1" applyProtection="1">
      <alignment horizontal="right" vertical="center" wrapText="1"/>
    </xf>
    <xf numFmtId="171" fontId="13" fillId="2" borderId="6" xfId="3" applyNumberFormat="1" applyFont="1" applyFill="1" applyBorder="1" applyAlignment="1" applyProtection="1">
      <alignment horizontal="right" vertical="center"/>
      <protection locked="0"/>
    </xf>
    <xf numFmtId="0" fontId="39" fillId="3" borderId="12" xfId="0" applyFont="1" applyFill="1" applyBorder="1" applyProtection="1"/>
    <xf numFmtId="0" fontId="51" fillId="3" borderId="12" xfId="0" applyFont="1" applyFill="1" applyBorder="1" applyAlignment="1" applyProtection="1">
      <alignment horizontal="left" vertical="top" wrapText="1"/>
    </xf>
    <xf numFmtId="0" fontId="22" fillId="3" borderId="1" xfId="0" applyFont="1" applyFill="1" applyBorder="1" applyAlignment="1" applyProtection="1">
      <alignment vertical="center" wrapText="1"/>
    </xf>
    <xf numFmtId="0" fontId="53" fillId="3" borderId="0" xfId="0" applyFont="1" applyFill="1" applyBorder="1" applyProtection="1"/>
    <xf numFmtId="10" fontId="53" fillId="3" borderId="0" xfId="2" applyNumberFormat="1" applyFont="1" applyFill="1" applyBorder="1" applyProtection="1"/>
    <xf numFmtId="170" fontId="6" fillId="2" borderId="6" xfId="1" applyNumberFormat="1" applyFont="1" applyFill="1" applyBorder="1" applyAlignment="1" applyProtection="1">
      <alignment horizontal="center" vertical="center"/>
      <protection locked="0"/>
    </xf>
    <xf numFmtId="0" fontId="6" fillId="3" borderId="0" xfId="0" quotePrefix="1" applyFont="1" applyFill="1" applyBorder="1" applyAlignment="1" applyProtection="1">
      <alignment wrapText="1"/>
    </xf>
    <xf numFmtId="0" fontId="0" fillId="3" borderId="9" xfId="0" applyFill="1" applyBorder="1" applyAlignment="1" applyProtection="1">
      <alignment horizontal="center"/>
    </xf>
    <xf numFmtId="10" fontId="0" fillId="3" borderId="10" xfId="2" applyNumberFormat="1" applyFont="1" applyFill="1" applyBorder="1" applyProtection="1"/>
    <xf numFmtId="0" fontId="49" fillId="3" borderId="0" xfId="0" applyFont="1" applyFill="1" applyAlignment="1" applyProtection="1">
      <alignment horizontal="left" vertical="top" wrapText="1"/>
    </xf>
    <xf numFmtId="0" fontId="46" fillId="3" borderId="0" xfId="0" applyFont="1" applyFill="1" applyBorder="1" applyAlignment="1" applyProtection="1">
      <alignment horizontal="left" vertical="top" wrapText="1"/>
    </xf>
    <xf numFmtId="0" fontId="20"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0" applyFont="1" applyFill="1" applyAlignment="1" applyProtection="1">
      <alignment horizontal="left" vertical="center"/>
    </xf>
    <xf numFmtId="0" fontId="17" fillId="3" borderId="0" xfId="0" applyFont="1" applyFill="1" applyAlignment="1" applyProtection="1">
      <alignment horizontal="right" vertical="top"/>
    </xf>
    <xf numFmtId="166" fontId="13" fillId="2" borderId="20" xfId="1" applyNumberFormat="1" applyFont="1" applyFill="1" applyBorder="1" applyAlignment="1" applyProtection="1">
      <alignment horizontal="center" vertical="center"/>
    </xf>
    <xf numFmtId="0" fontId="13" fillId="5" borderId="6" xfId="0" applyFont="1" applyFill="1" applyBorder="1" applyAlignment="1" applyProtection="1">
      <alignment horizontal="left" vertical="center" wrapText="1"/>
    </xf>
    <xf numFmtId="0" fontId="20" fillId="3" borderId="0" xfId="0" applyFont="1" applyFill="1" applyAlignment="1" applyProtection="1">
      <alignment horizontal="left" vertical="center"/>
    </xf>
    <xf numFmtId="0" fontId="17" fillId="3" borderId="0" xfId="0" applyFont="1" applyFill="1" applyAlignment="1" applyProtection="1">
      <alignment horizontal="right" vertical="top" wrapText="1"/>
    </xf>
    <xf numFmtId="0" fontId="11" fillId="0" borderId="0" xfId="0" applyFont="1" applyBorder="1" applyProtection="1"/>
    <xf numFmtId="0" fontId="11" fillId="0" borderId="0" xfId="0" applyFont="1" applyProtection="1"/>
    <xf numFmtId="0" fontId="12" fillId="0" borderId="0" xfId="0" applyFont="1" applyProtection="1"/>
    <xf numFmtId="0" fontId="2" fillId="0" borderId="0" xfId="0" applyFont="1" applyProtection="1"/>
    <xf numFmtId="0" fontId="13" fillId="0" borderId="0" xfId="0" applyFont="1" applyFill="1" applyAlignment="1" applyProtection="1">
      <alignment horizontal="lef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2" fillId="2" borderId="0" xfId="0" applyNumberFormat="1" applyFont="1" applyFill="1" applyBorder="1" applyAlignment="1" applyProtection="1">
      <alignment horizontal="right"/>
    </xf>
    <xf numFmtId="0" fontId="47" fillId="3" borderId="0" xfId="0" applyFont="1" applyFill="1" applyBorder="1" applyAlignment="1" applyProtection="1">
      <alignment horizontal="center" vertical="center" wrapText="1"/>
    </xf>
    <xf numFmtId="0" fontId="6" fillId="0" borderId="32" xfId="0" applyFont="1" applyBorder="1" applyAlignment="1" applyProtection="1">
      <alignment vertical="top" wrapText="1"/>
    </xf>
    <xf numFmtId="0" fontId="6" fillId="0" borderId="30" xfId="0" applyFont="1" applyBorder="1" applyAlignment="1" applyProtection="1">
      <alignment vertical="top" wrapText="1"/>
    </xf>
    <xf numFmtId="0" fontId="6" fillId="0" borderId="31" xfId="0" applyFont="1" applyBorder="1" applyAlignment="1" applyProtection="1">
      <alignment vertical="top" wrapText="1"/>
    </xf>
    <xf numFmtId="0" fontId="13" fillId="3" borderId="9" xfId="0" applyFont="1" applyFill="1" applyBorder="1" applyAlignment="1" applyProtection="1">
      <alignment horizontal="center"/>
    </xf>
    <xf numFmtId="0" fontId="2" fillId="3" borderId="12" xfId="0" applyFont="1" applyFill="1" applyBorder="1" applyAlignment="1" applyProtection="1">
      <alignment vertical="top"/>
    </xf>
    <xf numFmtId="0" fontId="32" fillId="3" borderId="12" xfId="0" applyFont="1" applyFill="1" applyBorder="1" applyAlignment="1" applyProtection="1">
      <alignment vertical="top" wrapText="1"/>
    </xf>
    <xf numFmtId="0" fontId="0" fillId="3" borderId="8" xfId="0" applyFill="1" applyBorder="1" applyAlignment="1" applyProtection="1">
      <alignment horizontal="center"/>
    </xf>
    <xf numFmtId="0" fontId="0" fillId="3" borderId="0" xfId="0" applyFill="1" applyBorder="1" applyAlignment="1" applyProtection="1">
      <alignment horizontal="center"/>
    </xf>
    <xf numFmtId="0" fontId="13" fillId="3" borderId="0" xfId="0" applyFont="1" applyFill="1" applyAlignment="1" applyProtection="1">
      <alignment vertical="top" wrapText="1"/>
    </xf>
    <xf numFmtId="0" fontId="13" fillId="3" borderId="0" xfId="0" applyFont="1" applyFill="1" applyBorder="1" applyAlignment="1" applyProtection="1">
      <alignment horizontal="center" vertical="top"/>
    </xf>
    <xf numFmtId="0" fontId="0" fillId="3" borderId="0" xfId="0" applyFill="1" applyAlignment="1" applyProtection="1">
      <alignment horizontal="center"/>
    </xf>
    <xf numFmtId="0" fontId="0" fillId="0" borderId="0" xfId="0" applyAlignment="1" applyProtection="1">
      <alignment horizontal="left"/>
    </xf>
    <xf numFmtId="172" fontId="47" fillId="7" borderId="1" xfId="0" applyNumberFormat="1" applyFont="1" applyFill="1" applyBorder="1" applyAlignment="1" applyProtection="1">
      <alignment horizontal="left" vertical="center" wrapText="1"/>
    </xf>
    <xf numFmtId="172" fontId="47" fillId="7" borderId="15" xfId="0" applyNumberFormat="1" applyFont="1" applyFill="1" applyBorder="1" applyAlignment="1" applyProtection="1">
      <alignment horizontal="left" vertical="center" wrapText="1"/>
    </xf>
    <xf numFmtId="0" fontId="40" fillId="3" borderId="0" xfId="0" applyFont="1" applyFill="1" applyBorder="1" applyAlignment="1" applyProtection="1">
      <alignment vertical="top" wrapText="1"/>
    </xf>
    <xf numFmtId="167" fontId="52" fillId="6" borderId="1" xfId="0" applyNumberFormat="1" applyFont="1" applyFill="1" applyBorder="1" applyAlignment="1" applyProtection="1">
      <alignment horizontal="right"/>
      <protection hidden="1"/>
    </xf>
    <xf numFmtId="10" fontId="13" fillId="4" borderId="16" xfId="2" applyNumberFormat="1" applyFont="1" applyFill="1" applyBorder="1" applyAlignment="1" applyProtection="1">
      <alignment horizontal="center" vertical="center"/>
      <protection hidden="1"/>
    </xf>
    <xf numFmtId="38" fontId="13" fillId="4" borderId="17" xfId="1" applyNumberFormat="1" applyFont="1" applyFill="1" applyBorder="1" applyAlignment="1" applyProtection="1">
      <alignment horizontal="center" vertical="center"/>
      <protection hidden="1"/>
    </xf>
    <xf numFmtId="0" fontId="4" fillId="3" borderId="0" xfId="0" applyFont="1" applyFill="1" applyBorder="1" applyAlignment="1" applyProtection="1">
      <alignment vertical="top" wrapText="1"/>
      <protection hidden="1"/>
    </xf>
    <xf numFmtId="0" fontId="13" fillId="3" borderId="0" xfId="0" applyFont="1" applyFill="1" applyBorder="1" applyAlignment="1" applyProtection="1">
      <alignment vertical="top" wrapText="1"/>
      <protection hidden="1"/>
    </xf>
    <xf numFmtId="0" fontId="13" fillId="3" borderId="0" xfId="0" applyFont="1" applyFill="1" applyBorder="1" applyAlignment="1" applyProtection="1">
      <alignment vertical="top"/>
      <protection hidden="1"/>
    </xf>
    <xf numFmtId="0" fontId="6" fillId="3" borderId="0" xfId="0" applyFont="1" applyFill="1" applyBorder="1" applyAlignment="1" applyProtection="1">
      <alignment vertical="top" wrapText="1"/>
      <protection hidden="1"/>
    </xf>
    <xf numFmtId="0" fontId="4" fillId="3" borderId="0" xfId="0" applyFont="1" applyFill="1" applyBorder="1" applyAlignment="1" applyProtection="1">
      <alignment vertical="center" wrapText="1"/>
      <protection hidden="1"/>
    </xf>
    <xf numFmtId="0" fontId="13" fillId="3" borderId="12" xfId="0" applyFont="1" applyFill="1" applyBorder="1" applyAlignment="1" applyProtection="1">
      <alignment vertical="top"/>
      <protection hidden="1"/>
    </xf>
    <xf numFmtId="0" fontId="58" fillId="3" borderId="1" xfId="0" applyFont="1" applyFill="1" applyBorder="1" applyAlignment="1" applyProtection="1">
      <alignment horizontal="center" vertical="center" wrapText="1"/>
    </xf>
    <xf numFmtId="0" fontId="2" fillId="2" borderId="1" xfId="0" applyNumberFormat="1" applyFont="1" applyFill="1" applyBorder="1" applyAlignment="1" applyProtection="1">
      <alignment horizontal="right"/>
      <protection locked="0"/>
    </xf>
    <xf numFmtId="0" fontId="14" fillId="3" borderId="0" xfId="0" applyFont="1" applyFill="1" applyAlignment="1" applyProtection="1">
      <alignment vertical="center"/>
    </xf>
    <xf numFmtId="0" fontId="2" fillId="3" borderId="0" xfId="0" applyFont="1" applyFill="1" applyProtection="1">
      <protection hidden="1"/>
    </xf>
    <xf numFmtId="1" fontId="2" fillId="2" borderId="1" xfId="0" applyNumberFormat="1" applyFont="1" applyFill="1" applyBorder="1" applyAlignment="1" applyProtection="1">
      <alignment horizontal="right"/>
      <protection locked="0"/>
    </xf>
    <xf numFmtId="0" fontId="62" fillId="0" borderId="0" xfId="0" applyFont="1" applyProtection="1"/>
    <xf numFmtId="0" fontId="17" fillId="3" borderId="0" xfId="0" applyFont="1" applyFill="1" applyAlignment="1" applyProtection="1">
      <alignment vertical="top"/>
    </xf>
    <xf numFmtId="0" fontId="0" fillId="0" borderId="0" xfId="0" applyFill="1" applyProtection="1"/>
    <xf numFmtId="0" fontId="0" fillId="3" borderId="7" xfId="0" applyFill="1" applyBorder="1" applyAlignment="1" applyProtection="1">
      <alignment horizontal="center"/>
    </xf>
    <xf numFmtId="0" fontId="13" fillId="3" borderId="10" xfId="0" applyFont="1" applyFill="1" applyBorder="1" applyAlignment="1" applyProtection="1">
      <alignment vertical="top"/>
    </xf>
    <xf numFmtId="0" fontId="0" fillId="0" borderId="13" xfId="0" applyFill="1" applyBorder="1" applyProtection="1"/>
    <xf numFmtId="0" fontId="15" fillId="3" borderId="0" xfId="0" applyFont="1" applyFill="1" applyAlignment="1" applyProtection="1">
      <alignment vertical="top"/>
    </xf>
    <xf numFmtId="0" fontId="17" fillId="10" borderId="0" xfId="0" applyFont="1" applyFill="1" applyAlignment="1">
      <alignment horizontal="center" wrapText="1"/>
    </xf>
    <xf numFmtId="0" fontId="64" fillId="10" borderId="0" xfId="0" applyFont="1" applyFill="1" applyBorder="1" applyAlignment="1">
      <alignment horizontal="center"/>
    </xf>
    <xf numFmtId="0" fontId="23" fillId="3" borderId="0" xfId="0" applyFont="1" applyFill="1" applyBorder="1" applyAlignment="1" applyProtection="1">
      <alignment horizontal="center" vertical="center"/>
    </xf>
    <xf numFmtId="0" fontId="4" fillId="3" borderId="38" xfId="0" applyFont="1" applyFill="1" applyBorder="1" applyAlignment="1" applyProtection="1">
      <alignment vertical="center" wrapText="1"/>
    </xf>
    <xf numFmtId="0" fontId="0" fillId="0" borderId="39" xfId="0" applyBorder="1"/>
    <xf numFmtId="0" fontId="4" fillId="3" borderId="39" xfId="0" applyFont="1" applyFill="1" applyBorder="1" applyAlignment="1" applyProtection="1">
      <alignment vertical="center" wrapText="1"/>
    </xf>
    <xf numFmtId="0" fontId="13" fillId="3" borderId="36" xfId="0" applyFont="1" applyFill="1" applyBorder="1" applyAlignment="1" applyProtection="1">
      <alignment horizontal="center" vertical="center"/>
    </xf>
    <xf numFmtId="0" fontId="13" fillId="3" borderId="37" xfId="0" applyFont="1" applyFill="1" applyBorder="1" applyAlignment="1" applyProtection="1">
      <alignment vertical="top" wrapText="1"/>
    </xf>
    <xf numFmtId="0" fontId="4" fillId="3" borderId="37" xfId="0" applyFont="1" applyFill="1" applyBorder="1" applyAlignment="1" applyProtection="1">
      <alignment horizontal="center" vertical="center" wrapText="1"/>
      <protection hidden="1"/>
    </xf>
    <xf numFmtId="0" fontId="13" fillId="3" borderId="39" xfId="0" applyFont="1" applyFill="1" applyBorder="1" applyAlignment="1" applyProtection="1">
      <alignment vertical="top" wrapText="1"/>
    </xf>
    <xf numFmtId="0" fontId="4" fillId="3" borderId="39" xfId="0" applyFont="1" applyFill="1" applyBorder="1" applyAlignment="1" applyProtection="1">
      <alignment horizontal="center" vertical="center" wrapText="1"/>
      <protection hidden="1"/>
    </xf>
    <xf numFmtId="0" fontId="13" fillId="3" borderId="39" xfId="0" applyFont="1" applyFill="1" applyBorder="1" applyAlignment="1" applyProtection="1">
      <alignment horizontal="center" vertical="center"/>
    </xf>
    <xf numFmtId="0" fontId="62" fillId="0" borderId="0" xfId="0" applyFont="1" applyProtection="1">
      <protection hidden="1"/>
    </xf>
    <xf numFmtId="0" fontId="13" fillId="0" borderId="0" xfId="0" applyFont="1" applyFill="1" applyBorder="1" applyAlignment="1" applyProtection="1">
      <alignment vertical="top" wrapText="1"/>
    </xf>
    <xf numFmtId="0" fontId="13" fillId="3" borderId="0" xfId="0" applyFont="1" applyFill="1" applyAlignment="1" applyProtection="1">
      <alignment horizontal="left" vertical="top" wrapText="1"/>
    </xf>
    <xf numFmtId="0" fontId="4" fillId="3" borderId="10" xfId="0" applyFont="1" applyFill="1" applyBorder="1" applyAlignment="1" applyProtection="1">
      <alignment horizontal="left" vertical="center" wrapText="1"/>
    </xf>
    <xf numFmtId="0" fontId="4" fillId="3" borderId="11" xfId="0" applyFont="1" applyFill="1" applyBorder="1" applyAlignment="1" applyProtection="1">
      <alignment horizontal="left" vertical="center" wrapText="1"/>
    </xf>
    <xf numFmtId="0" fontId="4" fillId="3" borderId="8"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protection hidden="1"/>
    </xf>
    <xf numFmtId="0" fontId="4" fillId="0" borderId="0" xfId="0" applyFont="1" applyFill="1" applyBorder="1" applyAlignment="1" applyProtection="1">
      <alignment horizontal="left" vertical="center" wrapText="1"/>
    </xf>
    <xf numFmtId="0" fontId="40" fillId="3" borderId="0" xfId="0" applyFont="1" applyFill="1" applyBorder="1" applyAlignment="1" applyProtection="1">
      <alignment horizontal="left" vertical="top" wrapText="1"/>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15" fillId="3" borderId="0" xfId="0" applyFont="1" applyFill="1" applyAlignment="1" applyProtection="1">
      <alignment horizontal="left"/>
    </xf>
    <xf numFmtId="0" fontId="24" fillId="2" borderId="15" xfId="0" applyFont="1" applyFill="1" applyBorder="1" applyAlignment="1" applyProtection="1">
      <alignment horizontal="center" vertical="center" wrapText="1"/>
      <protection locked="0"/>
    </xf>
    <xf numFmtId="0" fontId="40" fillId="3" borderId="0" xfId="0" applyFont="1" applyFill="1" applyAlignment="1" applyProtection="1">
      <alignment horizontal="left" vertical="center" wrapText="1"/>
    </xf>
    <xf numFmtId="0" fontId="15" fillId="3" borderId="0" xfId="0" applyFont="1" applyFill="1" applyAlignment="1" applyProtection="1">
      <alignment horizontal="left" vertical="center" wrapText="1"/>
    </xf>
    <xf numFmtId="0" fontId="39" fillId="3" borderId="0" xfId="0" applyFont="1" applyFill="1" applyBorder="1" applyAlignment="1" applyProtection="1">
      <alignment horizontal="left" vertical="top" wrapText="1"/>
    </xf>
    <xf numFmtId="0" fontId="4" fillId="3" borderId="0" xfId="0" applyFont="1" applyFill="1" applyBorder="1" applyAlignment="1" applyProtection="1">
      <alignment horizontal="left" vertical="top" wrapText="1"/>
    </xf>
    <xf numFmtId="0" fontId="4" fillId="3" borderId="1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7" fillId="3" borderId="7" xfId="0" applyFont="1" applyFill="1" applyBorder="1" applyAlignment="1" applyProtection="1">
      <alignment horizontal="center" vertical="center"/>
    </xf>
    <xf numFmtId="0" fontId="17" fillId="3" borderId="8" xfId="0" applyFont="1" applyFill="1" applyBorder="1" applyAlignment="1" applyProtection="1">
      <alignment horizontal="center" vertical="center"/>
    </xf>
    <xf numFmtId="0" fontId="6" fillId="3" borderId="12" xfId="0" applyFont="1" applyFill="1" applyBorder="1" applyAlignment="1" applyProtection="1">
      <alignment horizontal="left" vertical="center" wrapText="1"/>
    </xf>
    <xf numFmtId="0" fontId="40" fillId="3" borderId="0" xfId="0" applyFont="1" applyFill="1" applyBorder="1" applyAlignment="1" applyProtection="1">
      <alignment horizontal="left" vertical="center" wrapText="1"/>
    </xf>
    <xf numFmtId="0" fontId="4" fillId="3" borderId="10" xfId="0" applyFont="1" applyFill="1" applyBorder="1" applyAlignment="1" applyProtection="1">
      <alignment vertical="center" wrapText="1"/>
    </xf>
    <xf numFmtId="0" fontId="4" fillId="3" borderId="0" xfId="0" applyFont="1" applyFill="1" applyBorder="1" applyAlignment="1" applyProtection="1">
      <alignment vertical="center" wrapText="1"/>
    </xf>
    <xf numFmtId="0" fontId="4" fillId="3" borderId="0" xfId="0" applyFont="1" applyFill="1" applyAlignment="1" applyProtection="1">
      <alignment horizontal="left" vertical="center" wrapText="1"/>
    </xf>
    <xf numFmtId="0" fontId="2" fillId="3" borderId="0" xfId="0" applyFont="1" applyFill="1" applyAlignment="1" applyProtection="1">
      <alignment horizontal="left" vertical="top" wrapText="1"/>
    </xf>
    <xf numFmtId="0" fontId="13" fillId="3" borderId="0" xfId="0" applyFont="1" applyFill="1" applyAlignment="1" applyProtection="1">
      <alignment horizontal="left" vertical="top" wrapText="1"/>
    </xf>
    <xf numFmtId="0" fontId="6" fillId="0" borderId="0" xfId="0" applyFont="1" applyFill="1" applyAlignment="1" applyProtection="1">
      <alignment horizontal="left" vertical="center" wrapText="1"/>
    </xf>
    <xf numFmtId="0" fontId="6" fillId="3" borderId="0" xfId="0" applyFont="1" applyFill="1" applyAlignment="1" applyProtection="1">
      <alignment horizontal="left" vertical="top" wrapText="1"/>
    </xf>
    <xf numFmtId="0" fontId="6" fillId="3" borderId="0" xfId="0" applyFont="1" applyFill="1" applyAlignment="1" applyProtection="1">
      <alignment horizontal="left" vertical="center" wrapText="1"/>
    </xf>
    <xf numFmtId="0" fontId="13" fillId="3" borderId="0" xfId="0" applyFont="1" applyFill="1" applyAlignment="1" applyProtection="1">
      <alignment horizontal="left" vertical="center" wrapText="1"/>
    </xf>
    <xf numFmtId="0" fontId="0" fillId="3" borderId="0" xfId="0" applyFill="1" applyAlignment="1" applyProtection="1">
      <alignment horizontal="left" vertical="top" wrapText="1"/>
    </xf>
    <xf numFmtId="0" fontId="17" fillId="0" borderId="1" xfId="0" applyFont="1" applyFill="1" applyBorder="1" applyAlignment="1" applyProtection="1"/>
    <xf numFmtId="0" fontId="13" fillId="0" borderId="1" xfId="0" applyFont="1" applyBorder="1" applyAlignment="1" applyProtection="1"/>
    <xf numFmtId="0" fontId="16" fillId="0" borderId="3" xfId="0" applyFont="1" applyBorder="1" applyAlignment="1" applyProtection="1">
      <alignment horizontal="center" wrapText="1"/>
    </xf>
    <xf numFmtId="0" fontId="16" fillId="0" borderId="4" xfId="0" applyFont="1" applyBorder="1" applyAlignment="1" applyProtection="1">
      <alignment horizontal="center"/>
    </xf>
    <xf numFmtId="0" fontId="16" fillId="0" borderId="2" xfId="0" applyFont="1" applyBorder="1" applyAlignment="1" applyProtection="1">
      <alignment horizontal="center"/>
    </xf>
    <xf numFmtId="0" fontId="1" fillId="0" borderId="1" xfId="0" applyFont="1" applyFill="1" applyBorder="1" applyAlignment="1" applyProtection="1"/>
    <xf numFmtId="0" fontId="61" fillId="8" borderId="35" xfId="0" applyFont="1" applyFill="1" applyBorder="1" applyAlignment="1" applyProtection="1">
      <alignment horizontal="center"/>
    </xf>
    <xf numFmtId="0" fontId="5" fillId="3" borderId="7"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0" fontId="4" fillId="3" borderId="11" xfId="0" applyFont="1" applyFill="1" applyBorder="1" applyAlignment="1" applyProtection="1">
      <alignment horizontal="left" vertical="center" wrapText="1"/>
    </xf>
    <xf numFmtId="0" fontId="4" fillId="3" borderId="8"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protection hidden="1"/>
    </xf>
    <xf numFmtId="0" fontId="4" fillId="0" borderId="0" xfId="0" applyFont="1" applyFill="1" applyBorder="1" applyAlignment="1" applyProtection="1">
      <alignment horizontal="left" vertical="center" wrapText="1"/>
    </xf>
    <xf numFmtId="0" fontId="40" fillId="3" borderId="0" xfId="0" applyFont="1" applyFill="1" applyBorder="1" applyAlignment="1" applyProtection="1">
      <alignment horizontal="left" vertical="top" wrapText="1"/>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15" fillId="3" borderId="0" xfId="0" applyFont="1" applyFill="1" applyAlignment="1" applyProtection="1">
      <alignment horizontal="left"/>
    </xf>
    <xf numFmtId="0" fontId="40" fillId="3" borderId="0" xfId="0" applyFont="1" applyFill="1" applyAlignment="1" applyProtection="1">
      <alignment horizontal="left" vertical="top" wrapText="1"/>
    </xf>
    <xf numFmtId="0" fontId="4" fillId="3" borderId="0" xfId="0" applyFont="1" applyFill="1" applyBorder="1" applyAlignment="1" applyProtection="1">
      <alignment horizontal="left" wrapText="1"/>
    </xf>
    <xf numFmtId="0" fontId="49" fillId="3" borderId="12" xfId="0" applyFont="1" applyFill="1" applyBorder="1" applyAlignment="1" applyProtection="1">
      <alignment horizontal="left" vertical="center" wrapText="1"/>
    </xf>
    <xf numFmtId="168" fontId="24" fillId="2" borderId="33" xfId="0" applyNumberFormat="1" applyFont="1" applyFill="1" applyBorder="1" applyAlignment="1" applyProtection="1">
      <alignment horizontal="center" vertical="center" wrapText="1"/>
      <protection locked="0"/>
    </xf>
    <xf numFmtId="168" fontId="24" fillId="2" borderId="34" xfId="0" applyNumberFormat="1" applyFont="1" applyFill="1" applyBorder="1" applyAlignment="1" applyProtection="1">
      <alignment horizontal="center" vertical="center" wrapText="1"/>
      <protection locked="0"/>
    </xf>
    <xf numFmtId="168" fontId="24" fillId="2" borderId="15" xfId="0" applyNumberFormat="1" applyFont="1" applyFill="1" applyBorder="1" applyAlignment="1" applyProtection="1">
      <alignment horizontal="center" vertical="center" wrapText="1"/>
      <protection locked="0"/>
    </xf>
    <xf numFmtId="0" fontId="24" fillId="2" borderId="33" xfId="0" applyFont="1" applyFill="1" applyBorder="1" applyAlignment="1" applyProtection="1">
      <alignment horizontal="center" vertical="center" wrapText="1"/>
      <protection locked="0"/>
    </xf>
    <xf numFmtId="0" fontId="24" fillId="2" borderId="34" xfId="0" applyFont="1" applyFill="1" applyBorder="1" applyAlignment="1" applyProtection="1">
      <alignment horizontal="center" vertical="center" wrapText="1"/>
      <protection locked="0"/>
    </xf>
    <xf numFmtId="0" fontId="24" fillId="2" borderId="15" xfId="0" applyFont="1" applyFill="1" applyBorder="1" applyAlignment="1" applyProtection="1">
      <alignment horizontal="center" vertical="center" wrapText="1"/>
      <protection locked="0"/>
    </xf>
    <xf numFmtId="0" fontId="47" fillId="2" borderId="33" xfId="0" applyFont="1" applyFill="1" applyBorder="1" applyAlignment="1" applyProtection="1">
      <alignment horizontal="center" vertical="center" wrapText="1"/>
      <protection locked="0"/>
    </xf>
    <xf numFmtId="0" fontId="47" fillId="2" borderId="34" xfId="0" applyFont="1" applyFill="1" applyBorder="1" applyAlignment="1" applyProtection="1">
      <alignment horizontal="center" vertical="center" wrapText="1"/>
      <protection locked="0"/>
    </xf>
    <xf numFmtId="0" fontId="47" fillId="2" borderId="15" xfId="0" applyFont="1" applyFill="1" applyBorder="1" applyAlignment="1" applyProtection="1">
      <alignment horizontal="center" vertical="center" wrapText="1"/>
      <protection locked="0"/>
    </xf>
    <xf numFmtId="0" fontId="40" fillId="3" borderId="0" xfId="0" applyFont="1" applyFill="1" applyAlignment="1" applyProtection="1">
      <alignment horizontal="left" vertical="center" wrapText="1"/>
    </xf>
    <xf numFmtId="0" fontId="15" fillId="3" borderId="0" xfId="0" applyFont="1" applyFill="1" applyAlignment="1" applyProtection="1">
      <alignment horizontal="left" vertical="center" wrapText="1"/>
    </xf>
    <xf numFmtId="172" fontId="47" fillId="6" borderId="33" xfId="0" applyNumberFormat="1" applyFont="1" applyFill="1" applyBorder="1" applyAlignment="1" applyProtection="1">
      <alignment horizontal="center" vertical="center" wrapText="1"/>
      <protection hidden="1"/>
    </xf>
    <xf numFmtId="172" fontId="47" fillId="6" borderId="34" xfId="0" applyNumberFormat="1" applyFont="1" applyFill="1" applyBorder="1" applyAlignment="1" applyProtection="1">
      <alignment horizontal="center" vertical="center" wrapText="1"/>
      <protection hidden="1"/>
    </xf>
    <xf numFmtId="172" fontId="47" fillId="6" borderId="15" xfId="0" applyNumberFormat="1" applyFont="1" applyFill="1" applyBorder="1" applyAlignment="1" applyProtection="1">
      <alignment horizontal="center" vertical="center" wrapText="1"/>
      <protection hidden="1"/>
    </xf>
    <xf numFmtId="0" fontId="39" fillId="3" borderId="3" xfId="0" applyFont="1" applyFill="1" applyBorder="1" applyAlignment="1" applyProtection="1">
      <alignment horizontal="left" vertical="top" wrapText="1"/>
    </xf>
    <xf numFmtId="0" fontId="39" fillId="3" borderId="4" xfId="0" applyFont="1" applyFill="1" applyBorder="1" applyAlignment="1" applyProtection="1">
      <alignment horizontal="left" vertical="top" wrapText="1"/>
    </xf>
    <xf numFmtId="0" fontId="39" fillId="3" borderId="2" xfId="0" applyFont="1" applyFill="1" applyBorder="1" applyAlignment="1" applyProtection="1">
      <alignment horizontal="left" vertical="top" wrapText="1"/>
    </xf>
    <xf numFmtId="0" fontId="40" fillId="3" borderId="3" xfId="0" applyFont="1" applyFill="1" applyBorder="1" applyAlignment="1" applyProtection="1">
      <alignment vertical="top" wrapText="1"/>
    </xf>
    <xf numFmtId="0" fontId="40" fillId="3" borderId="4" xfId="0" applyFont="1" applyFill="1" applyBorder="1" applyAlignment="1" applyProtection="1">
      <alignment vertical="top" wrapText="1"/>
    </xf>
    <xf numFmtId="0" fontId="40" fillId="3" borderId="2" xfId="0" applyFont="1" applyFill="1" applyBorder="1" applyAlignment="1" applyProtection="1">
      <alignment vertical="top" wrapText="1"/>
    </xf>
    <xf numFmtId="0" fontId="39" fillId="3" borderId="3" xfId="0" applyFont="1" applyFill="1" applyBorder="1" applyAlignment="1" applyProtection="1">
      <alignment vertical="center" wrapText="1"/>
    </xf>
    <xf numFmtId="0" fontId="39" fillId="3" borderId="4" xfId="0" applyFont="1" applyFill="1" applyBorder="1" applyAlignment="1" applyProtection="1">
      <alignment vertical="center" wrapText="1"/>
    </xf>
    <xf numFmtId="0" fontId="39" fillId="3" borderId="2" xfId="0" applyFont="1" applyFill="1" applyBorder="1" applyAlignment="1" applyProtection="1">
      <alignment vertical="center" wrapText="1"/>
    </xf>
    <xf numFmtId="0" fontId="39" fillId="3" borderId="3" xfId="0" applyFont="1" applyFill="1" applyBorder="1" applyAlignment="1" applyProtection="1">
      <alignment vertical="top" wrapText="1"/>
    </xf>
    <xf numFmtId="0" fontId="39" fillId="3" borderId="4" xfId="0" applyFont="1" applyFill="1" applyBorder="1" applyAlignment="1" applyProtection="1">
      <alignment vertical="top" wrapText="1"/>
    </xf>
    <xf numFmtId="0" fontId="39" fillId="3" borderId="2" xfId="0" applyFont="1" applyFill="1" applyBorder="1" applyAlignment="1" applyProtection="1">
      <alignment vertical="top" wrapText="1"/>
    </xf>
    <xf numFmtId="0" fontId="40" fillId="3" borderId="3" xfId="0" applyFont="1" applyFill="1" applyBorder="1" applyAlignment="1" applyProtection="1">
      <alignment horizontal="left" vertical="top" wrapText="1"/>
    </xf>
    <xf numFmtId="0" fontId="40" fillId="3" borderId="4" xfId="0" applyFont="1" applyFill="1" applyBorder="1" applyAlignment="1" applyProtection="1">
      <alignment horizontal="left" vertical="top"/>
    </xf>
    <xf numFmtId="0" fontId="40" fillId="3" borderId="2" xfId="0" applyFont="1" applyFill="1" applyBorder="1" applyAlignment="1" applyProtection="1">
      <alignment horizontal="left" vertical="top"/>
    </xf>
    <xf numFmtId="0" fontId="29" fillId="0" borderId="3" xfId="0" applyFont="1" applyBorder="1" applyAlignment="1" applyProtection="1">
      <alignment horizontal="center"/>
    </xf>
    <xf numFmtId="0" fontId="29" fillId="0" borderId="4" xfId="0" applyFont="1" applyBorder="1" applyAlignment="1" applyProtection="1">
      <alignment horizontal="center"/>
    </xf>
    <xf numFmtId="0" fontId="29" fillId="0" borderId="2" xfId="0" applyFont="1" applyBorder="1" applyAlignment="1" applyProtection="1">
      <alignment horizontal="center"/>
    </xf>
    <xf numFmtId="0" fontId="39" fillId="3" borderId="0" xfId="0" applyFont="1" applyFill="1" applyBorder="1" applyAlignment="1" applyProtection="1">
      <alignment horizontal="left" vertical="top" wrapText="1"/>
    </xf>
    <xf numFmtId="0" fontId="39" fillId="0" borderId="0" xfId="0" applyFont="1" applyFill="1" applyBorder="1" applyAlignment="1" applyProtection="1">
      <alignment horizontal="left" vertical="top" wrapText="1"/>
    </xf>
    <xf numFmtId="0" fontId="4" fillId="3" borderId="23" xfId="0" applyFont="1" applyFill="1" applyBorder="1" applyAlignment="1" applyProtection="1">
      <alignment horizontal="left" vertical="center" wrapText="1"/>
    </xf>
    <xf numFmtId="0" fontId="4" fillId="3" borderId="0" xfId="0" applyFont="1" applyFill="1" applyBorder="1" applyAlignment="1" applyProtection="1">
      <alignment horizontal="left" vertical="top" wrapText="1"/>
    </xf>
    <xf numFmtId="0" fontId="4" fillId="3" borderId="1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9" fontId="38" fillId="4" borderId="24" xfId="2" applyFont="1" applyFill="1" applyBorder="1" applyAlignment="1" applyProtection="1">
      <alignment horizontal="center" vertical="center"/>
      <protection hidden="1"/>
    </xf>
    <xf numFmtId="9" fontId="38" fillId="4" borderId="25" xfId="2" applyFont="1" applyFill="1" applyBorder="1" applyAlignment="1" applyProtection="1">
      <alignment horizontal="center" vertical="center"/>
      <protection hidden="1"/>
    </xf>
    <xf numFmtId="9" fontId="38" fillId="4" borderId="26" xfId="2" applyFont="1" applyFill="1" applyBorder="1" applyAlignment="1" applyProtection="1">
      <alignment horizontal="center" vertical="center"/>
      <protection hidden="1"/>
    </xf>
    <xf numFmtId="10" fontId="38" fillId="4" borderId="27" xfId="2" applyNumberFormat="1" applyFont="1" applyFill="1" applyBorder="1" applyAlignment="1" applyProtection="1">
      <alignment horizontal="center" vertical="center"/>
      <protection hidden="1"/>
    </xf>
    <xf numFmtId="10" fontId="38" fillId="4" borderId="28" xfId="2" applyNumberFormat="1" applyFont="1" applyFill="1" applyBorder="1" applyAlignment="1" applyProtection="1">
      <alignment horizontal="center" vertical="center"/>
      <protection hidden="1"/>
    </xf>
    <xf numFmtId="10" fontId="38" fillId="4" borderId="29" xfId="2" applyNumberFormat="1" applyFont="1" applyFill="1" applyBorder="1" applyAlignment="1" applyProtection="1">
      <alignment horizontal="center" vertical="center"/>
      <protection hidden="1"/>
    </xf>
    <xf numFmtId="0" fontId="17" fillId="3" borderId="7" xfId="0" applyFont="1" applyFill="1" applyBorder="1" applyAlignment="1" applyProtection="1">
      <alignment horizontal="center" vertical="center"/>
    </xf>
    <xf numFmtId="0" fontId="17" fillId="3" borderId="8" xfId="0" applyFont="1" applyFill="1" applyBorder="1" applyAlignment="1" applyProtection="1">
      <alignment horizontal="center" vertical="center"/>
    </xf>
    <xf numFmtId="0" fontId="16" fillId="3" borderId="0" xfId="0" applyFont="1" applyFill="1" applyAlignment="1" applyProtection="1">
      <alignment horizontal="right" vertical="center"/>
    </xf>
    <xf numFmtId="0" fontId="17" fillId="3" borderId="11" xfId="0" applyFont="1" applyFill="1" applyBorder="1" applyAlignment="1" applyProtection="1">
      <alignment horizontal="center" vertical="center"/>
    </xf>
    <xf numFmtId="0" fontId="17" fillId="3" borderId="5" xfId="0" applyFont="1" applyFill="1" applyBorder="1" applyAlignment="1" applyProtection="1">
      <alignment horizontal="center" vertical="center"/>
    </xf>
    <xf numFmtId="0" fontId="5" fillId="3" borderId="10" xfId="0" applyFont="1" applyFill="1" applyBorder="1" applyAlignment="1" applyProtection="1">
      <alignment horizontal="left" vertical="center" wrapText="1"/>
    </xf>
    <xf numFmtId="0" fontId="5" fillId="3" borderId="11" xfId="0" applyFont="1" applyFill="1" applyBorder="1" applyAlignment="1" applyProtection="1">
      <alignment horizontal="left" vertical="center" wrapText="1"/>
    </xf>
    <xf numFmtId="0" fontId="5" fillId="3" borderId="8" xfId="0" applyFont="1" applyFill="1" applyBorder="1" applyAlignment="1" applyProtection="1">
      <alignment horizontal="left" vertical="center" wrapText="1"/>
    </xf>
    <xf numFmtId="0" fontId="5" fillId="3" borderId="0" xfId="0" applyFont="1" applyFill="1" applyBorder="1" applyAlignment="1" applyProtection="1">
      <alignment horizontal="left" vertical="center" wrapText="1"/>
    </xf>
    <xf numFmtId="0" fontId="5" fillId="3" borderId="5" xfId="0" applyFont="1" applyFill="1" applyBorder="1" applyAlignment="1" applyProtection="1">
      <alignment horizontal="left" vertical="center" wrapText="1"/>
    </xf>
    <xf numFmtId="0" fontId="6" fillId="3" borderId="12" xfId="0" applyFont="1" applyFill="1" applyBorder="1" applyAlignment="1" applyProtection="1">
      <alignment horizontal="left" vertical="center" wrapText="1"/>
    </xf>
    <xf numFmtId="0" fontId="6" fillId="3" borderId="13" xfId="0" applyFont="1" applyFill="1" applyBorder="1" applyAlignment="1" applyProtection="1">
      <alignment horizontal="left" vertical="center" wrapText="1"/>
    </xf>
    <xf numFmtId="0" fontId="40" fillId="3" borderId="0" xfId="0" applyFont="1" applyFill="1" applyBorder="1" applyAlignment="1" applyProtection="1">
      <alignment horizontal="left" vertical="center" wrapText="1"/>
    </xf>
    <xf numFmtId="0" fontId="40" fillId="3" borderId="5" xfId="0" applyFont="1" applyFill="1" applyBorder="1" applyAlignment="1" applyProtection="1">
      <alignment horizontal="left" vertical="center" wrapText="1"/>
    </xf>
    <xf numFmtId="0" fontId="4" fillId="3" borderId="10" xfId="0" applyFont="1" applyFill="1" applyBorder="1" applyAlignment="1" applyProtection="1">
      <alignment vertical="center" wrapText="1"/>
    </xf>
    <xf numFmtId="0" fontId="4" fillId="3" borderId="0" xfId="0" applyFont="1" applyFill="1" applyBorder="1" applyAlignment="1" applyProtection="1">
      <alignment vertical="center" wrapText="1"/>
    </xf>
    <xf numFmtId="0" fontId="17" fillId="10" borderId="0" xfId="0" applyFont="1" applyFill="1" applyBorder="1" applyAlignment="1">
      <alignment vertical="top" wrapText="1"/>
    </xf>
    <xf numFmtId="0" fontId="63" fillId="0" borderId="0" xfId="0" applyFont="1" applyBorder="1" applyAlignment="1">
      <alignment horizontal="center"/>
    </xf>
    <xf numFmtId="0" fontId="54" fillId="3" borderId="0" xfId="0" applyFont="1" applyFill="1" applyAlignment="1" applyProtection="1">
      <alignment horizontal="center"/>
    </xf>
    <xf numFmtId="0" fontId="4" fillId="9" borderId="12" xfId="0" applyFont="1" applyFill="1" applyBorder="1" applyAlignment="1" applyProtection="1">
      <alignment horizontal="center" vertical="center" wrapText="1"/>
      <protection hidden="1"/>
    </xf>
    <xf numFmtId="172" fontId="25" fillId="7" borderId="3" xfId="0" applyNumberFormat="1" applyFont="1" applyFill="1" applyBorder="1" applyAlignment="1" applyProtection="1">
      <alignment horizontal="center" vertical="center" wrapText="1"/>
    </xf>
    <xf numFmtId="172" fontId="25" fillId="7" borderId="2" xfId="0" applyNumberFormat="1" applyFont="1" applyFill="1" applyBorder="1" applyAlignment="1" applyProtection="1">
      <alignment horizontal="center" vertical="center" wrapText="1"/>
    </xf>
  </cellXfs>
  <cellStyles count="4">
    <cellStyle name="Comma" xfId="1" builtinId="3"/>
    <cellStyle name="Currency" xfId="3" builtinId="4"/>
    <cellStyle name="Normal" xfId="0" builtinId="0"/>
    <cellStyle name="Percent" xfId="2" builtinId="5"/>
  </cellStyles>
  <dxfs count="54">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f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color auto="1"/>
      </font>
    </dxf>
    <dxf>
      <font>
        <color auto="1"/>
      </font>
    </dxf>
    <dxf>
      <font>
        <color auto="1"/>
      </font>
    </dxf>
    <dxf>
      <font>
        <color auto="1"/>
      </font>
    </dxf>
  </dxfs>
  <tableStyles count="0" defaultTableStyle="TableStyleMedium9" defaultPivotStyle="PivotStyleLight16"/>
  <colors>
    <mruColors>
      <color rgb="FF009900"/>
      <color rgb="FFD60093"/>
      <color rgb="FFCC0066"/>
      <color rgb="FFCC0000"/>
      <color rgb="FF666699"/>
      <color rgb="FF008000"/>
      <color rgb="FF33CC33"/>
      <color rgb="FF00CC00"/>
      <color rgb="FF66FF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770404</xdr:colOff>
      <xdr:row>0</xdr:row>
      <xdr:rowOff>71717</xdr:rowOff>
    </xdr:from>
    <xdr:to>
      <xdr:col>8</xdr:col>
      <xdr:colOff>1307677</xdr:colOff>
      <xdr:row>3</xdr:row>
      <xdr:rowOff>103813</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5252757" y="71717"/>
          <a:ext cx="1478567" cy="61480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314325</xdr:colOff>
      <xdr:row>0</xdr:row>
      <xdr:rowOff>19050</xdr:rowOff>
    </xdr:from>
    <xdr:to>
      <xdr:col>7</xdr:col>
      <xdr:colOff>582656</xdr:colOff>
      <xdr:row>3</xdr:row>
      <xdr:rowOff>51146</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172325" y="19050"/>
          <a:ext cx="1487531" cy="613121"/>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466441</xdr:colOff>
      <xdr:row>0</xdr:row>
      <xdr:rowOff>67235</xdr:rowOff>
    </xdr:from>
    <xdr:to>
      <xdr:col>6</xdr:col>
      <xdr:colOff>295502</xdr:colOff>
      <xdr:row>3</xdr:row>
      <xdr:rowOff>75238</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369265" y="67235"/>
          <a:ext cx="1487531" cy="613121"/>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16811</xdr:colOff>
      <xdr:row>0</xdr:row>
      <xdr:rowOff>67235</xdr:rowOff>
    </xdr:from>
    <xdr:to>
      <xdr:col>10</xdr:col>
      <xdr:colOff>1496107</xdr:colOff>
      <xdr:row>3</xdr:row>
      <xdr:rowOff>91538</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12500164" y="67235"/>
          <a:ext cx="1479296" cy="60700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445078</xdr:colOff>
      <xdr:row>0</xdr:row>
      <xdr:rowOff>39709</xdr:rowOff>
    </xdr:from>
    <xdr:to>
      <xdr:col>8</xdr:col>
      <xdr:colOff>423686</xdr:colOff>
      <xdr:row>3</xdr:row>
      <xdr:rowOff>52755</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779328" y="39709"/>
          <a:ext cx="1489001" cy="625367"/>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628152</xdr:colOff>
      <xdr:row>0</xdr:row>
      <xdr:rowOff>24341</xdr:rowOff>
    </xdr:from>
    <xdr:to>
      <xdr:col>7</xdr:col>
      <xdr:colOff>382133</xdr:colOff>
      <xdr:row>3</xdr:row>
      <xdr:rowOff>37387</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648077" y="24341"/>
          <a:ext cx="1487531" cy="613121"/>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818029</xdr:colOff>
      <xdr:row>0</xdr:row>
      <xdr:rowOff>33617</xdr:rowOff>
    </xdr:from>
    <xdr:to>
      <xdr:col>5</xdr:col>
      <xdr:colOff>467795</xdr:colOff>
      <xdr:row>3</xdr:row>
      <xdr:rowOff>64032</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264088" y="33617"/>
          <a:ext cx="1487531" cy="613121"/>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535517</xdr:colOff>
      <xdr:row>0</xdr:row>
      <xdr:rowOff>25400</xdr:rowOff>
    </xdr:from>
    <xdr:to>
      <xdr:col>5</xdr:col>
      <xdr:colOff>346648</xdr:colOff>
      <xdr:row>3</xdr:row>
      <xdr:rowOff>38446</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5907617" y="25400"/>
          <a:ext cx="1487531" cy="613121"/>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95250</xdr:colOff>
      <xdr:row>0</xdr:row>
      <xdr:rowOff>38100</xdr:rowOff>
    </xdr:from>
    <xdr:to>
      <xdr:col>4</xdr:col>
      <xdr:colOff>573131</xdr:colOff>
      <xdr:row>3</xdr:row>
      <xdr:rowOff>22571</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410075" y="38100"/>
          <a:ext cx="1087481" cy="584546"/>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tabColor theme="3"/>
  </sheetPr>
  <dimension ref="A1:I31"/>
  <sheetViews>
    <sheetView view="pageBreakPreview" zoomScale="85" zoomScaleNormal="100" zoomScaleSheetLayoutView="85" workbookViewId="0">
      <selection activeCell="C12" sqref="C12:I12"/>
    </sheetView>
  </sheetViews>
  <sheetFormatPr defaultRowHeight="15"/>
  <cols>
    <col min="1" max="1" width="4.42578125" style="81" customWidth="1"/>
    <col min="2" max="2" width="14.140625" style="81" customWidth="1"/>
    <col min="3" max="3" width="12.42578125" style="81" customWidth="1"/>
    <col min="4" max="7" width="9.140625" style="81"/>
    <col min="8" max="8" width="14.140625" style="81" customWidth="1"/>
    <col min="9" max="9" width="23.5703125" style="81" customWidth="1"/>
    <col min="10" max="16384" width="9.140625" style="81"/>
  </cols>
  <sheetData>
    <row r="1" spans="1:9" ht="15.75" customHeight="1">
      <c r="A1" s="281" t="s">
        <v>844</v>
      </c>
      <c r="B1" s="281"/>
      <c r="C1" s="281"/>
      <c r="D1" s="281"/>
      <c r="E1" s="281"/>
      <c r="F1" s="23"/>
      <c r="G1" s="23"/>
      <c r="H1" s="23"/>
      <c r="I1" s="23"/>
    </row>
    <row r="2" spans="1:9">
      <c r="A2" s="23"/>
      <c r="B2" s="23"/>
      <c r="C2" s="23"/>
      <c r="D2" s="23"/>
      <c r="E2" s="23"/>
      <c r="F2" s="23"/>
      <c r="G2" s="23"/>
      <c r="H2" s="23"/>
      <c r="I2" s="23"/>
    </row>
    <row r="3" spans="1:9">
      <c r="A3" s="23"/>
      <c r="B3" s="23"/>
      <c r="C3" s="23"/>
      <c r="D3" s="23"/>
      <c r="E3" s="23"/>
      <c r="F3" s="23"/>
      <c r="G3" s="23"/>
      <c r="H3" s="23"/>
      <c r="I3" s="23"/>
    </row>
    <row r="4" spans="1:9">
      <c r="A4" s="23"/>
      <c r="B4" s="23"/>
      <c r="C4" s="23"/>
      <c r="D4" s="23"/>
      <c r="E4" s="23"/>
      <c r="F4" s="23"/>
      <c r="G4" s="23"/>
      <c r="H4" s="23"/>
      <c r="I4" s="23"/>
    </row>
    <row r="5" spans="1:9" ht="18.75">
      <c r="B5" s="188" t="s">
        <v>3</v>
      </c>
      <c r="C5" s="188"/>
      <c r="D5" s="189"/>
      <c r="E5" s="189"/>
      <c r="F5" s="189"/>
      <c r="G5" s="189"/>
      <c r="H5" s="189"/>
      <c r="I5" s="22"/>
    </row>
    <row r="6" spans="1:9" ht="7.5" customHeight="1">
      <c r="A6" s="190"/>
      <c r="B6" s="190"/>
      <c r="C6" s="189"/>
      <c r="D6" s="189"/>
      <c r="E6" s="189"/>
      <c r="F6" s="189"/>
      <c r="G6" s="189"/>
      <c r="H6" s="189"/>
      <c r="I6" s="22"/>
    </row>
    <row r="7" spans="1:9" ht="148.5" customHeight="1">
      <c r="A7" s="190"/>
      <c r="B7" s="284" t="s">
        <v>974</v>
      </c>
      <c r="C7" s="284"/>
      <c r="D7" s="284"/>
      <c r="E7" s="284"/>
      <c r="F7" s="284"/>
      <c r="G7" s="284"/>
      <c r="H7" s="284"/>
      <c r="I7" s="284"/>
    </row>
    <row r="8" spans="1:9" ht="147.75" customHeight="1">
      <c r="A8" s="190"/>
      <c r="B8" s="285" t="s">
        <v>467</v>
      </c>
      <c r="C8" s="285"/>
      <c r="D8" s="285"/>
      <c r="E8" s="285"/>
      <c r="F8" s="285"/>
      <c r="G8" s="285"/>
      <c r="H8" s="285"/>
      <c r="I8" s="22"/>
    </row>
    <row r="9" spans="1:9" ht="36.75" customHeight="1">
      <c r="A9" s="190"/>
      <c r="B9" s="286" t="s">
        <v>462</v>
      </c>
      <c r="C9" s="286"/>
      <c r="D9" s="286"/>
      <c r="E9" s="286"/>
      <c r="F9" s="286"/>
      <c r="G9" s="286"/>
      <c r="H9" s="286"/>
      <c r="I9" s="22"/>
    </row>
    <row r="10" spans="1:9" ht="13.5" customHeight="1">
      <c r="A10" s="190"/>
      <c r="B10" s="190"/>
      <c r="C10" s="189"/>
      <c r="D10" s="189"/>
      <c r="E10" s="189"/>
      <c r="F10" s="189"/>
      <c r="G10" s="189"/>
      <c r="H10" s="189"/>
      <c r="I10" s="22"/>
    </row>
    <row r="11" spans="1:9" ht="18.75" customHeight="1" thickBot="1">
      <c r="A11" s="191" t="s">
        <v>5</v>
      </c>
      <c r="B11" s="283" t="s">
        <v>2</v>
      </c>
      <c r="C11" s="283"/>
      <c r="D11" s="283"/>
      <c r="E11" s="283"/>
      <c r="F11" s="283"/>
      <c r="G11" s="283"/>
      <c r="H11" s="283"/>
      <c r="I11" s="22"/>
    </row>
    <row r="12" spans="1:9" ht="20.25" customHeight="1" thickBot="1">
      <c r="A12" s="191"/>
      <c r="B12" s="192"/>
      <c r="C12" s="287" t="s">
        <v>122</v>
      </c>
      <c r="D12" s="287"/>
      <c r="E12" s="287"/>
      <c r="F12" s="287"/>
      <c r="G12" s="287"/>
      <c r="H12" s="287"/>
      <c r="I12" s="287"/>
    </row>
    <row r="13" spans="1:9" ht="18" customHeight="1" thickBot="1">
      <c r="A13" s="191"/>
      <c r="B13" s="193"/>
      <c r="C13" s="287" t="s">
        <v>37</v>
      </c>
      <c r="D13" s="287"/>
      <c r="E13" s="287"/>
      <c r="F13" s="287"/>
      <c r="G13" s="287"/>
      <c r="H13" s="287"/>
      <c r="I13" s="287"/>
    </row>
    <row r="14" spans="1:9" ht="17.25" customHeight="1" thickBot="1">
      <c r="A14" s="191"/>
      <c r="B14" s="50"/>
      <c r="C14" s="287" t="s">
        <v>460</v>
      </c>
      <c r="D14" s="287"/>
      <c r="E14" s="287"/>
      <c r="F14" s="287"/>
      <c r="G14" s="287"/>
      <c r="H14" s="287"/>
      <c r="I14" s="287"/>
    </row>
    <row r="15" spans="1:9" ht="18.75">
      <c r="A15" s="194"/>
      <c r="B15" s="194"/>
      <c r="C15" s="287"/>
      <c r="D15" s="287"/>
      <c r="E15" s="287"/>
      <c r="F15" s="287"/>
      <c r="G15" s="287"/>
      <c r="H15" s="287"/>
      <c r="I15" s="287"/>
    </row>
    <row r="16" spans="1:9" ht="21.75" customHeight="1">
      <c r="A16" s="191" t="s">
        <v>6</v>
      </c>
      <c r="B16" s="283" t="s">
        <v>183</v>
      </c>
      <c r="C16" s="283"/>
      <c r="D16" s="283"/>
      <c r="E16" s="283"/>
      <c r="F16" s="283"/>
      <c r="G16" s="283"/>
      <c r="H16" s="283"/>
      <c r="I16" s="22"/>
    </row>
    <row r="17" spans="1:9" ht="15.75">
      <c r="A17" s="191" t="s">
        <v>7</v>
      </c>
      <c r="B17" s="283" t="s">
        <v>4</v>
      </c>
      <c r="C17" s="283"/>
      <c r="D17" s="283"/>
      <c r="E17" s="283"/>
      <c r="F17" s="283"/>
      <c r="G17" s="283"/>
      <c r="H17" s="283"/>
      <c r="I17" s="22"/>
    </row>
    <row r="18" spans="1:9" ht="15.75">
      <c r="A18" s="191"/>
      <c r="B18" s="282" t="s">
        <v>19</v>
      </c>
      <c r="C18" s="283"/>
      <c r="D18" s="283"/>
      <c r="E18" s="283"/>
      <c r="F18" s="283"/>
      <c r="G18" s="283"/>
      <c r="H18" s="283"/>
      <c r="I18" s="22"/>
    </row>
    <row r="19" spans="1:9" ht="20.25" customHeight="1">
      <c r="A19" s="191"/>
      <c r="B19" s="282" t="s">
        <v>20</v>
      </c>
      <c r="C19" s="283"/>
      <c r="D19" s="283"/>
      <c r="E19" s="283"/>
      <c r="F19" s="283"/>
      <c r="G19" s="283"/>
      <c r="H19" s="283"/>
      <c r="I19" s="22"/>
    </row>
    <row r="20" spans="1:9" ht="20.25" customHeight="1">
      <c r="A20" s="191"/>
      <c r="B20" s="282" t="s">
        <v>821</v>
      </c>
      <c r="C20" s="283"/>
      <c r="D20" s="283"/>
      <c r="E20" s="283"/>
      <c r="F20" s="283"/>
      <c r="G20" s="283"/>
      <c r="H20" s="283"/>
      <c r="I20" s="22"/>
    </row>
    <row r="21" spans="1:9" ht="37.5" customHeight="1">
      <c r="A21" s="195" t="s">
        <v>8</v>
      </c>
      <c r="B21" s="283" t="s">
        <v>845</v>
      </c>
      <c r="C21" s="283"/>
      <c r="D21" s="283"/>
      <c r="E21" s="283"/>
      <c r="F21" s="283"/>
      <c r="G21" s="283"/>
      <c r="H21" s="283"/>
      <c r="I21" s="22"/>
    </row>
    <row r="22" spans="1:9" ht="98.25" customHeight="1">
      <c r="A22" s="195" t="s">
        <v>9</v>
      </c>
      <c r="B22" s="283" t="s">
        <v>459</v>
      </c>
      <c r="C22" s="283"/>
      <c r="D22" s="283"/>
      <c r="E22" s="283"/>
      <c r="F22" s="283"/>
      <c r="G22" s="283"/>
      <c r="H22" s="283"/>
      <c r="I22" s="22"/>
    </row>
    <row r="23" spans="1:9" ht="69.75" customHeight="1">
      <c r="A23" s="195" t="s">
        <v>38</v>
      </c>
      <c r="B23" s="283" t="s">
        <v>36</v>
      </c>
      <c r="C23" s="283"/>
      <c r="D23" s="283"/>
      <c r="E23" s="283"/>
      <c r="F23" s="283"/>
      <c r="G23" s="283"/>
      <c r="H23" s="283"/>
      <c r="I23" s="22"/>
    </row>
    <row r="24" spans="1:9" ht="40.5" customHeight="1">
      <c r="A24" s="195" t="s">
        <v>138</v>
      </c>
      <c r="B24" s="283" t="s">
        <v>967</v>
      </c>
      <c r="C24" s="283"/>
      <c r="D24" s="283"/>
      <c r="E24" s="283"/>
      <c r="F24" s="283"/>
      <c r="G24" s="283"/>
      <c r="H24" s="283"/>
      <c r="I24" s="22"/>
    </row>
    <row r="25" spans="1:9" ht="15.75">
      <c r="A25" s="195" t="s">
        <v>461</v>
      </c>
      <c r="B25" s="283" t="s">
        <v>137</v>
      </c>
      <c r="C25" s="283"/>
      <c r="D25" s="283"/>
      <c r="E25" s="283"/>
      <c r="F25" s="283"/>
      <c r="G25" s="283"/>
      <c r="H25" s="283"/>
      <c r="I25" s="23"/>
    </row>
    <row r="26" spans="1:9" ht="15.75">
      <c r="A26" s="195"/>
      <c r="B26" s="255"/>
      <c r="C26" s="255"/>
      <c r="D26" s="255"/>
      <c r="E26" s="255"/>
      <c r="F26" s="255"/>
      <c r="G26" s="255"/>
      <c r="H26" s="255"/>
      <c r="I26" s="23"/>
    </row>
    <row r="27" spans="1:9">
      <c r="A27" s="23"/>
      <c r="B27" s="23"/>
      <c r="C27" s="23"/>
      <c r="D27" s="23"/>
      <c r="E27" s="23"/>
      <c r="F27" s="23"/>
      <c r="G27" s="23"/>
      <c r="H27" s="23"/>
      <c r="I27" s="23"/>
    </row>
    <row r="28" spans="1:9" ht="45.75" customHeight="1">
      <c r="A28" s="23"/>
      <c r="B28" s="288"/>
      <c r="C28" s="288"/>
      <c r="D28" s="288"/>
      <c r="E28" s="288"/>
      <c r="F28" s="288"/>
      <c r="G28" s="288"/>
      <c r="H28" s="288"/>
      <c r="I28" s="23"/>
    </row>
    <row r="29" spans="1:9">
      <c r="A29" s="23"/>
      <c r="B29" s="23"/>
      <c r="C29" s="23"/>
      <c r="D29" s="23"/>
      <c r="E29" s="23"/>
      <c r="F29" s="23"/>
      <c r="G29" s="23"/>
      <c r="H29" s="23"/>
      <c r="I29" s="23"/>
    </row>
    <row r="30" spans="1:9">
      <c r="A30" s="23"/>
      <c r="B30" s="23"/>
      <c r="C30" s="23"/>
      <c r="D30" s="23"/>
      <c r="E30" s="23"/>
      <c r="F30" s="23"/>
      <c r="G30" s="23"/>
      <c r="H30" s="23"/>
      <c r="I30" s="23"/>
    </row>
    <row r="31" spans="1:9">
      <c r="A31" s="23"/>
      <c r="B31" s="23"/>
      <c r="C31" s="23"/>
      <c r="D31" s="23"/>
      <c r="E31" s="23"/>
      <c r="F31" s="23"/>
      <c r="G31" s="23"/>
      <c r="H31" s="23"/>
      <c r="I31" s="23"/>
    </row>
  </sheetData>
  <sheetProtection password="B943" sheet="1" objects="1" scenarios="1"/>
  <mergeCells count="20">
    <mergeCell ref="B24:H24"/>
    <mergeCell ref="B25:H25"/>
    <mergeCell ref="B23:H23"/>
    <mergeCell ref="B22:H22"/>
    <mergeCell ref="B28:H28"/>
    <mergeCell ref="A1:E1"/>
    <mergeCell ref="B20:H20"/>
    <mergeCell ref="B21:H21"/>
    <mergeCell ref="B18:H18"/>
    <mergeCell ref="B19:H19"/>
    <mergeCell ref="B16:H16"/>
    <mergeCell ref="B7:I7"/>
    <mergeCell ref="B8:H8"/>
    <mergeCell ref="B9:H9"/>
    <mergeCell ref="B11:H11"/>
    <mergeCell ref="C12:I12"/>
    <mergeCell ref="C13:I13"/>
    <mergeCell ref="B17:H17"/>
    <mergeCell ref="C15:I15"/>
    <mergeCell ref="C14:I14"/>
  </mergeCells>
  <pageMargins left="0.7" right="0.7" top="0.75" bottom="0.75" header="0.3" footer="0.3"/>
  <pageSetup paperSize="9" scale="69" orientation="portrait" r:id="rId1"/>
  <drawing r:id="rId2"/>
</worksheet>
</file>

<file path=xl/worksheets/sheet10.xml><?xml version="1.0" encoding="utf-8"?>
<worksheet xmlns="http://schemas.openxmlformats.org/spreadsheetml/2006/main" xmlns:r="http://schemas.openxmlformats.org/officeDocument/2006/relationships">
  <dimension ref="A2:F280"/>
  <sheetViews>
    <sheetView view="pageBreakPreview" zoomScaleNormal="100" zoomScaleSheetLayoutView="100" workbookViewId="0">
      <selection activeCell="C219" sqref="C219"/>
    </sheetView>
  </sheetViews>
  <sheetFormatPr defaultRowHeight="15.75"/>
  <cols>
    <col min="1" max="1" width="10.42578125" style="23" customWidth="1"/>
    <col min="2" max="2" width="9.140625" style="215" customWidth="1"/>
    <col min="3" max="3" width="106.28515625" style="123" customWidth="1"/>
    <col min="4" max="4" width="37.85546875" style="123" customWidth="1"/>
    <col min="5" max="5" width="11.7109375" style="23" customWidth="1"/>
    <col min="6" max="6" width="9.140625" style="23" customWidth="1"/>
    <col min="7" max="16384" width="9.140625" style="81"/>
  </cols>
  <sheetData>
    <row r="2" spans="1:5" ht="15.75" customHeight="1">
      <c r="B2" s="374" t="s">
        <v>806</v>
      </c>
      <c r="C2" s="374"/>
      <c r="D2" s="374"/>
      <c r="E2" s="374"/>
    </row>
    <row r="4" spans="1:5" ht="18.75">
      <c r="A4" s="307" t="s">
        <v>39</v>
      </c>
      <c r="B4" s="307"/>
      <c r="C4" s="307"/>
      <c r="D4" s="266"/>
      <c r="E4" s="35"/>
    </row>
    <row r="5" spans="1:5">
      <c r="A5" s="6"/>
      <c r="B5" s="29"/>
      <c r="C5" s="65"/>
      <c r="D5" s="65"/>
      <c r="E5" s="6"/>
    </row>
    <row r="6" spans="1:5">
      <c r="A6" s="10"/>
      <c r="B6" s="305">
        <v>2</v>
      </c>
      <c r="C6" s="297" t="s">
        <v>0</v>
      </c>
      <c r="D6" s="297"/>
      <c r="E6" s="298"/>
    </row>
    <row r="7" spans="1:5">
      <c r="A7" s="10"/>
      <c r="B7" s="306"/>
      <c r="C7" s="300"/>
      <c r="D7" s="300"/>
      <c r="E7" s="301"/>
    </row>
    <row r="8" spans="1:5">
      <c r="A8" s="10"/>
      <c r="B8" s="265"/>
      <c r="C8" s="66"/>
      <c r="D8" s="66"/>
      <c r="E8" s="260"/>
    </row>
    <row r="9" spans="1:5" ht="31.5">
      <c r="A9" s="10"/>
      <c r="B9" s="265"/>
      <c r="C9" s="115" t="s">
        <v>764</v>
      </c>
      <c r="D9" s="261" t="b">
        <f>('Section B'!C31+'Section B'!C47+'Section B'!C62)=('Section B'!E11+'Section B'!E19)</f>
        <v>1</v>
      </c>
      <c r="E9" s="19"/>
    </row>
    <row r="10" spans="1:5">
      <c r="A10" s="10"/>
      <c r="B10" s="265"/>
      <c r="C10" s="66"/>
      <c r="D10" s="223"/>
      <c r="E10" s="19"/>
    </row>
    <row r="11" spans="1:5" ht="31.5">
      <c r="A11" s="10"/>
      <c r="B11" s="265"/>
      <c r="C11" s="115" t="s">
        <v>470</v>
      </c>
      <c r="D11" s="261" t="b">
        <f>('Section B'!C34+'Section B'!C49+'Section B'!C64)='Section D'!E9</f>
        <v>1</v>
      </c>
      <c r="E11" s="19"/>
    </row>
    <row r="12" spans="1:5">
      <c r="A12" s="10"/>
      <c r="B12" s="265"/>
      <c r="C12" s="115"/>
      <c r="D12" s="224"/>
      <c r="E12" s="19"/>
    </row>
    <row r="13" spans="1:5" ht="31.5">
      <c r="A13" s="10"/>
      <c r="B13" s="265"/>
      <c r="C13" s="115" t="s">
        <v>922</v>
      </c>
      <c r="D13" s="261" t="b">
        <f>('Section B'!C37+'Section B'!C52+'Section B'!C67)=('Section B'!C297)</f>
        <v>1</v>
      </c>
      <c r="E13" s="19"/>
    </row>
    <row r="14" spans="1:5">
      <c r="A14" s="10"/>
      <c r="B14" s="265"/>
      <c r="C14" s="115"/>
      <c r="D14" s="224"/>
      <c r="E14" s="19"/>
    </row>
    <row r="15" spans="1:5" ht="31.5">
      <c r="A15" s="10"/>
      <c r="B15" s="265"/>
      <c r="C15" s="115" t="s">
        <v>477</v>
      </c>
      <c r="D15" s="261" t="b">
        <f>('Section B'!C40+'Section B'!C55+'Section B'!C70)='Section B'!C300</f>
        <v>1</v>
      </c>
      <c r="E15" s="19"/>
    </row>
    <row r="16" spans="1:5">
      <c r="A16" s="10"/>
      <c r="B16" s="265"/>
      <c r="C16" s="66"/>
      <c r="D16" s="223"/>
      <c r="E16" s="260"/>
    </row>
    <row r="17" spans="1:5">
      <c r="A17" s="10"/>
      <c r="B17" s="276" t="s">
        <v>10</v>
      </c>
      <c r="C17" s="66" t="s">
        <v>921</v>
      </c>
      <c r="D17" s="223"/>
      <c r="E17" s="92"/>
    </row>
    <row r="18" spans="1:5">
      <c r="A18" s="10"/>
      <c r="B18" s="276"/>
      <c r="C18" s="66"/>
      <c r="D18" s="223"/>
      <c r="E18" s="92"/>
    </row>
    <row r="19" spans="1:5">
      <c r="A19" s="10"/>
      <c r="B19" s="44"/>
      <c r="C19" s="115" t="s">
        <v>144</v>
      </c>
      <c r="D19" s="261" t="b">
        <f>'Section B'!C31&lt;=('Section B'!E11+'Section B'!E19)</f>
        <v>1</v>
      </c>
      <c r="E19" s="78"/>
    </row>
    <row r="20" spans="1:5">
      <c r="A20" s="10"/>
      <c r="B20" s="38"/>
      <c r="C20" s="66"/>
      <c r="D20" s="223"/>
      <c r="E20" s="78"/>
    </row>
    <row r="21" spans="1:5" ht="30.75" customHeight="1">
      <c r="A21" s="10"/>
      <c r="B21" s="44"/>
      <c r="C21" s="115" t="s">
        <v>471</v>
      </c>
      <c r="D21" s="261" t="b">
        <f>'Section B'!C34&lt;='Section D'!E9</f>
        <v>1</v>
      </c>
      <c r="E21" s="78"/>
    </row>
    <row r="22" spans="1:5">
      <c r="A22" s="10"/>
      <c r="B22" s="44"/>
      <c r="C22" s="115"/>
      <c r="D22" s="224"/>
      <c r="E22" s="78"/>
    </row>
    <row r="23" spans="1:5" ht="31.5">
      <c r="A23" s="10"/>
      <c r="B23" s="265"/>
      <c r="C23" s="115" t="s">
        <v>813</v>
      </c>
      <c r="D23" s="261" t="b">
        <f>'Section B'!C37&lt;=('Section B'!C297)</f>
        <v>1</v>
      </c>
      <c r="E23" s="260"/>
    </row>
    <row r="24" spans="1:5">
      <c r="A24" s="10"/>
      <c r="B24" s="265"/>
      <c r="C24" s="115"/>
      <c r="D24" s="224"/>
      <c r="E24" s="260"/>
    </row>
    <row r="25" spans="1:5" ht="31.5">
      <c r="A25" s="10"/>
      <c r="B25" s="265"/>
      <c r="C25" s="115" t="s">
        <v>484</v>
      </c>
      <c r="D25" s="261" t="b">
        <f>'Section B'!C40&lt;='Section B'!C300</f>
        <v>1</v>
      </c>
      <c r="E25" s="260"/>
    </row>
    <row r="26" spans="1:5">
      <c r="A26" s="10"/>
      <c r="B26" s="20"/>
      <c r="C26" s="117"/>
      <c r="D26" s="225"/>
      <c r="E26" s="78"/>
    </row>
    <row r="27" spans="1:5">
      <c r="A27" s="10"/>
      <c r="B27" s="20"/>
      <c r="C27" s="53"/>
      <c r="D27" s="226"/>
      <c r="E27" s="78"/>
    </row>
    <row r="28" spans="1:5">
      <c r="A28" s="10"/>
      <c r="B28" s="276" t="s">
        <v>11</v>
      </c>
      <c r="C28" s="66" t="s">
        <v>870</v>
      </c>
      <c r="D28" s="223"/>
      <c r="E28" s="78"/>
    </row>
    <row r="29" spans="1:5">
      <c r="A29" s="10"/>
      <c r="B29" s="276"/>
      <c r="C29" s="66"/>
      <c r="D29" s="223"/>
      <c r="E29" s="78"/>
    </row>
    <row r="30" spans="1:5">
      <c r="A30" s="10"/>
      <c r="B30" s="38"/>
      <c r="C30" s="115" t="s">
        <v>923</v>
      </c>
      <c r="D30" s="261" t="b">
        <f>'Section B'!C47&lt;=('Section B'!E11+'Section B'!E19)</f>
        <v>1</v>
      </c>
      <c r="E30" s="78"/>
    </row>
    <row r="31" spans="1:5">
      <c r="A31" s="10"/>
      <c r="B31" s="44"/>
      <c r="C31" s="66"/>
      <c r="D31" s="223"/>
      <c r="E31" s="78"/>
    </row>
    <row r="32" spans="1:5">
      <c r="A32" s="10"/>
      <c r="B32" s="38"/>
      <c r="C32" s="115" t="s">
        <v>924</v>
      </c>
      <c r="D32" s="261" t="b">
        <f>'Section B'!C49&lt;='Section D'!E9</f>
        <v>1</v>
      </c>
      <c r="E32" s="78"/>
    </row>
    <row r="33" spans="1:5">
      <c r="A33" s="10"/>
      <c r="B33" s="38"/>
      <c r="C33" s="115"/>
      <c r="D33" s="224"/>
      <c r="E33" s="78"/>
    </row>
    <row r="34" spans="1:5" ht="31.5">
      <c r="A34" s="10"/>
      <c r="B34" s="38"/>
      <c r="C34" s="115" t="s">
        <v>925</v>
      </c>
      <c r="D34" s="261" t="b">
        <f>'Section B'!C52&lt;=('Section B'!C297)</f>
        <v>1</v>
      </c>
      <c r="E34" s="78"/>
    </row>
    <row r="35" spans="1:5">
      <c r="A35" s="10"/>
      <c r="B35" s="38"/>
      <c r="C35" s="115"/>
      <c r="D35" s="261"/>
      <c r="E35" s="78"/>
    </row>
    <row r="36" spans="1:5" ht="31.5">
      <c r="A36" s="10"/>
      <c r="B36" s="44"/>
      <c r="C36" s="115" t="s">
        <v>926</v>
      </c>
      <c r="D36" s="261" t="b">
        <f>'Section B'!C55&lt;='Section B'!C300</f>
        <v>1</v>
      </c>
      <c r="E36" s="78"/>
    </row>
    <row r="37" spans="1:5">
      <c r="A37" s="10"/>
      <c r="B37" s="265"/>
      <c r="C37" s="66"/>
      <c r="D37" s="223"/>
      <c r="E37" s="19"/>
    </row>
    <row r="38" spans="1:5">
      <c r="A38" s="10"/>
      <c r="B38" s="276" t="s">
        <v>12</v>
      </c>
      <c r="C38" s="66" t="s">
        <v>165</v>
      </c>
      <c r="D38" s="223"/>
      <c r="E38" s="78"/>
    </row>
    <row r="39" spans="1:5">
      <c r="A39" s="10"/>
      <c r="B39" s="276"/>
      <c r="C39" s="66"/>
      <c r="D39" s="223"/>
      <c r="E39" s="78"/>
    </row>
    <row r="40" spans="1:5">
      <c r="A40" s="10"/>
      <c r="B40" s="38"/>
      <c r="C40" s="115" t="s">
        <v>145</v>
      </c>
      <c r="D40" s="261" t="b">
        <f>'Section B'!C62&lt;=('Section B'!E11+'Section B'!E19)</f>
        <v>1</v>
      </c>
      <c r="E40" s="78"/>
    </row>
    <row r="41" spans="1:5">
      <c r="A41" s="10"/>
      <c r="B41" s="44"/>
      <c r="C41" s="66"/>
      <c r="D41" s="223"/>
      <c r="E41" s="78"/>
    </row>
    <row r="42" spans="1:5">
      <c r="A42" s="10"/>
      <c r="B42" s="44"/>
      <c r="C42" s="115" t="s">
        <v>472</v>
      </c>
      <c r="D42" s="261" t="b">
        <f>'Section B'!C64&lt;='Section D'!E9</f>
        <v>1</v>
      </c>
      <c r="E42" s="78"/>
    </row>
    <row r="43" spans="1:5">
      <c r="A43" s="10"/>
      <c r="B43" s="38"/>
      <c r="C43" s="115"/>
      <c r="D43" s="224"/>
      <c r="E43" s="78"/>
    </row>
    <row r="44" spans="1:5" ht="31.5">
      <c r="A44" s="10"/>
      <c r="B44" s="44"/>
      <c r="C44" s="115" t="s">
        <v>927</v>
      </c>
      <c r="D44" s="261" t="b">
        <f>'Section B'!C67&lt;=('Section B'!C297)</f>
        <v>1</v>
      </c>
      <c r="E44" s="78"/>
    </row>
    <row r="45" spans="1:5">
      <c r="A45" s="10"/>
      <c r="B45" s="38"/>
      <c r="C45" s="115"/>
      <c r="D45" s="261"/>
      <c r="E45" s="78"/>
    </row>
    <row r="46" spans="1:5" ht="31.5">
      <c r="A46" s="10"/>
      <c r="B46" s="38"/>
      <c r="C46" s="115" t="s">
        <v>485</v>
      </c>
      <c r="D46" s="261" t="b">
        <f>'Section B'!C70&lt;='Section B'!C300</f>
        <v>1</v>
      </c>
      <c r="E46" s="78"/>
    </row>
    <row r="47" spans="1:5">
      <c r="A47" s="10"/>
      <c r="B47" s="60"/>
      <c r="C47" s="150"/>
      <c r="D47" s="150"/>
      <c r="E47" s="42"/>
    </row>
    <row r="48" spans="1:5">
      <c r="A48" s="10"/>
      <c r="B48" s="61"/>
      <c r="C48" s="67"/>
      <c r="D48" s="67"/>
      <c r="E48" s="11"/>
    </row>
    <row r="49" spans="1:5">
      <c r="A49" s="10"/>
      <c r="B49" s="305">
        <v>3</v>
      </c>
      <c r="C49" s="297" t="s">
        <v>1</v>
      </c>
      <c r="D49" s="297"/>
      <c r="E49" s="298"/>
    </row>
    <row r="50" spans="1:5">
      <c r="A50" s="10"/>
      <c r="B50" s="306"/>
      <c r="C50" s="300"/>
      <c r="D50" s="300"/>
      <c r="E50" s="301"/>
    </row>
    <row r="51" spans="1:5">
      <c r="A51" s="10"/>
      <c r="B51" s="265"/>
      <c r="C51" s="66"/>
      <c r="D51" s="66"/>
      <c r="E51" s="260"/>
    </row>
    <row r="52" spans="1:5">
      <c r="A52" s="10"/>
      <c r="B52" s="265"/>
      <c r="C52" s="115" t="s">
        <v>143</v>
      </c>
      <c r="D52" s="261" t="b">
        <f>('Section B'!C82+'Section B'!C97)=('Section B'!E11+'Section B'!E19)</f>
        <v>1</v>
      </c>
      <c r="E52" s="260"/>
    </row>
    <row r="53" spans="1:5">
      <c r="A53" s="10"/>
      <c r="B53" s="265"/>
      <c r="C53" s="66"/>
      <c r="D53" s="223"/>
      <c r="E53" s="260"/>
    </row>
    <row r="54" spans="1:5" ht="31.5">
      <c r="A54" s="10"/>
      <c r="B54" s="265"/>
      <c r="C54" s="115" t="s">
        <v>476</v>
      </c>
      <c r="D54" s="261" t="b">
        <f>('Section B'!C84+'Section B'!C99)='Section D'!E9</f>
        <v>1</v>
      </c>
      <c r="E54" s="260"/>
    </row>
    <row r="55" spans="1:5">
      <c r="A55" s="10"/>
      <c r="B55" s="265"/>
      <c r="C55" s="115"/>
      <c r="D55" s="224"/>
      <c r="E55" s="260"/>
    </row>
    <row r="56" spans="1:5" ht="31.5">
      <c r="A56" s="10"/>
      <c r="B56" s="265"/>
      <c r="C56" s="115" t="s">
        <v>928</v>
      </c>
      <c r="D56" s="261" t="b">
        <f>('Section B'!C87+'Section B'!C102)=('Section B'!C297)</f>
        <v>1</v>
      </c>
      <c r="E56" s="260"/>
    </row>
    <row r="57" spans="1:5">
      <c r="A57" s="10"/>
      <c r="B57" s="265"/>
      <c r="C57" s="115"/>
      <c r="D57" s="224"/>
      <c r="E57" s="260"/>
    </row>
    <row r="58" spans="1:5" ht="31.5">
      <c r="A58" s="10"/>
      <c r="B58" s="265"/>
      <c r="C58" s="115" t="s">
        <v>486</v>
      </c>
      <c r="D58" s="261" t="b">
        <f>('Section B'!C90+'Section B'!C105)='Section B'!C300</f>
        <v>1</v>
      </c>
      <c r="E58" s="260"/>
    </row>
    <row r="59" spans="1:5">
      <c r="A59" s="10"/>
      <c r="B59" s="265"/>
      <c r="C59" s="115"/>
      <c r="D59" s="224"/>
      <c r="E59" s="260"/>
    </row>
    <row r="60" spans="1:5">
      <c r="A60" s="10"/>
      <c r="B60" s="276" t="s">
        <v>13</v>
      </c>
      <c r="C60" s="66" t="s">
        <v>24</v>
      </c>
      <c r="D60" s="223"/>
      <c r="E60" s="260"/>
    </row>
    <row r="61" spans="1:5">
      <c r="A61" s="10"/>
      <c r="B61" s="276"/>
      <c r="C61" s="53"/>
      <c r="D61" s="226"/>
      <c r="E61" s="260"/>
    </row>
    <row r="62" spans="1:5">
      <c r="A62" s="10"/>
      <c r="B62" s="38"/>
      <c r="C62" s="115" t="s">
        <v>142</v>
      </c>
      <c r="D62" s="261" t="b">
        <f>'Section B'!C82&lt;=('Section B'!E11+'Section B'!E19)</f>
        <v>1</v>
      </c>
      <c r="E62" s="78"/>
    </row>
    <row r="63" spans="1:5">
      <c r="A63" s="10"/>
      <c r="B63" s="44"/>
      <c r="C63" s="66"/>
      <c r="D63" s="223"/>
      <c r="E63" s="78"/>
    </row>
    <row r="64" spans="1:5" ht="31.5">
      <c r="A64" s="10"/>
      <c r="B64" s="44"/>
      <c r="C64" s="115" t="s">
        <v>473</v>
      </c>
      <c r="D64" s="261" t="b">
        <f>'Section B'!C84&lt;='Section D'!E9</f>
        <v>1</v>
      </c>
      <c r="E64" s="78"/>
    </row>
    <row r="65" spans="1:5">
      <c r="A65" s="10"/>
      <c r="B65" s="38"/>
      <c r="C65" s="115"/>
      <c r="D65" s="224"/>
      <c r="E65" s="78"/>
    </row>
    <row r="66" spans="1:5" ht="33" customHeight="1">
      <c r="A66" s="10"/>
      <c r="B66" s="44"/>
      <c r="C66" s="115" t="s">
        <v>929</v>
      </c>
      <c r="D66" s="261" t="b">
        <f>'Section B'!C87&lt;=('Section B'!C297)</f>
        <v>1</v>
      </c>
      <c r="E66" s="78"/>
    </row>
    <row r="67" spans="1:5">
      <c r="A67" s="10"/>
      <c r="B67" s="38"/>
      <c r="C67" s="115"/>
      <c r="D67" s="224"/>
      <c r="E67" s="78"/>
    </row>
    <row r="68" spans="1:5" ht="31.5">
      <c r="A68" s="10"/>
      <c r="B68" s="44"/>
      <c r="C68" s="115" t="s">
        <v>487</v>
      </c>
      <c r="D68" s="261" t="b">
        <f>'Section B'!C90&lt;='Section B'!C300</f>
        <v>1</v>
      </c>
      <c r="E68" s="78"/>
    </row>
    <row r="69" spans="1:5">
      <c r="A69" s="10"/>
      <c r="B69" s="44"/>
      <c r="C69" s="115"/>
      <c r="D69" s="224"/>
      <c r="E69" s="78"/>
    </row>
    <row r="70" spans="1:5">
      <c r="A70" s="10"/>
      <c r="B70" s="276" t="s">
        <v>14</v>
      </c>
      <c r="C70" s="66" t="s">
        <v>25</v>
      </c>
      <c r="D70" s="223"/>
      <c r="E70" s="78"/>
    </row>
    <row r="71" spans="1:5">
      <c r="A71" s="10"/>
      <c r="B71" s="45"/>
      <c r="C71" s="53"/>
      <c r="D71" s="226"/>
      <c r="E71" s="78"/>
    </row>
    <row r="72" spans="1:5" ht="32.25" customHeight="1">
      <c r="A72" s="10"/>
      <c r="B72" s="38"/>
      <c r="C72" s="115" t="s">
        <v>820</v>
      </c>
      <c r="D72" s="261" t="b">
        <f>'Section B'!C97&lt;=('Section B'!E11+'Section B'!E19)</f>
        <v>1</v>
      </c>
      <c r="E72" s="260"/>
    </row>
    <row r="73" spans="1:5">
      <c r="A73" s="10"/>
      <c r="B73" s="38"/>
      <c r="C73" s="66"/>
      <c r="D73" s="223"/>
      <c r="E73" s="260"/>
    </row>
    <row r="74" spans="1:5" ht="31.5">
      <c r="A74" s="10"/>
      <c r="B74" s="38"/>
      <c r="C74" s="115" t="s">
        <v>816</v>
      </c>
      <c r="D74" s="261" t="b">
        <f>'Section B'!C99&lt;='Section D'!E9</f>
        <v>1</v>
      </c>
      <c r="E74" s="260"/>
    </row>
    <row r="75" spans="1:5">
      <c r="A75" s="10"/>
      <c r="B75" s="38"/>
      <c r="C75" s="115"/>
      <c r="D75" s="224"/>
      <c r="E75" s="260"/>
    </row>
    <row r="76" spans="1:5" ht="31.5">
      <c r="A76" s="10"/>
      <c r="B76" s="38"/>
      <c r="C76" s="115" t="s">
        <v>930</v>
      </c>
      <c r="D76" s="261" t="b">
        <f>'Section B'!C102&lt;=('Section B'!C297)</f>
        <v>1</v>
      </c>
      <c r="E76" s="260"/>
    </row>
    <row r="77" spans="1:5">
      <c r="A77" s="10"/>
      <c r="B77" s="38"/>
      <c r="C77" s="115"/>
      <c r="D77" s="224"/>
      <c r="E77" s="260"/>
    </row>
    <row r="78" spans="1:5" ht="31.5">
      <c r="A78" s="10"/>
      <c r="B78" s="38"/>
      <c r="C78" s="115" t="s">
        <v>817</v>
      </c>
      <c r="D78" s="261" t="b">
        <f>'Section B'!C105&lt;='Section B'!C300</f>
        <v>1</v>
      </c>
      <c r="E78" s="260"/>
    </row>
    <row r="79" spans="1:5">
      <c r="A79" s="10"/>
      <c r="B79" s="13"/>
      <c r="C79" s="119"/>
      <c r="D79" s="119"/>
      <c r="E79" s="43"/>
    </row>
    <row r="80" spans="1:5">
      <c r="A80" s="10"/>
      <c r="B80" s="273"/>
      <c r="C80" s="66"/>
      <c r="D80" s="66"/>
      <c r="E80" s="256"/>
    </row>
    <row r="81" spans="1:5">
      <c r="A81" s="10"/>
      <c r="B81" s="305">
        <v>4</v>
      </c>
      <c r="C81" s="297" t="s">
        <v>51</v>
      </c>
      <c r="D81" s="297"/>
      <c r="E81" s="298"/>
    </row>
    <row r="82" spans="1:5">
      <c r="A82" s="10"/>
      <c r="B82" s="306"/>
      <c r="C82" s="300"/>
      <c r="D82" s="300"/>
      <c r="E82" s="301"/>
    </row>
    <row r="83" spans="1:5">
      <c r="A83" s="10"/>
      <c r="B83" s="265"/>
      <c r="C83" s="53"/>
      <c r="D83" s="53"/>
      <c r="E83" s="260"/>
    </row>
    <row r="84" spans="1:5">
      <c r="A84" s="10"/>
      <c r="B84" s="276" t="s">
        <v>26</v>
      </c>
      <c r="C84" s="66" t="s">
        <v>50</v>
      </c>
      <c r="D84" s="66"/>
      <c r="E84" s="78"/>
    </row>
    <row r="85" spans="1:5">
      <c r="A85" s="10"/>
      <c r="B85" s="276"/>
      <c r="C85" s="53"/>
      <c r="D85" s="53"/>
      <c r="E85" s="49"/>
    </row>
    <row r="86" spans="1:5" ht="31.5">
      <c r="A86" s="15"/>
      <c r="B86" s="38"/>
      <c r="C86" s="115" t="s">
        <v>146</v>
      </c>
      <c r="D86" s="261" t="b">
        <f>'Section B'!C117&lt;=('Section B'!E11+'Section B'!E19)</f>
        <v>1</v>
      </c>
      <c r="E86" s="14"/>
    </row>
    <row r="87" spans="1:5">
      <c r="A87" s="15"/>
      <c r="B87" s="44"/>
      <c r="C87" s="66"/>
      <c r="D87" s="223"/>
      <c r="E87" s="103"/>
    </row>
    <row r="88" spans="1:5" ht="31.5">
      <c r="A88" s="15"/>
      <c r="B88" s="38"/>
      <c r="C88" s="115" t="s">
        <v>489</v>
      </c>
      <c r="D88" s="261" t="b">
        <f>'Section B'!C119&lt;='Section D'!E9</f>
        <v>1</v>
      </c>
      <c r="E88" s="103"/>
    </row>
    <row r="89" spans="1:5">
      <c r="A89" s="15"/>
      <c r="B89" s="276"/>
      <c r="C89" s="115"/>
      <c r="D89" s="224"/>
      <c r="E89" s="103"/>
    </row>
    <row r="90" spans="1:5" ht="31.5">
      <c r="A90" s="15"/>
      <c r="B90" s="38"/>
      <c r="C90" s="115" t="s">
        <v>931</v>
      </c>
      <c r="D90" s="261" t="b">
        <f>'Section B'!C122&lt;=('Section B'!C297)</f>
        <v>1</v>
      </c>
      <c r="E90" s="19"/>
    </row>
    <row r="91" spans="1:5">
      <c r="A91" s="15"/>
      <c r="B91" s="276"/>
      <c r="C91" s="115"/>
      <c r="D91" s="224"/>
      <c r="E91" s="19"/>
    </row>
    <row r="92" spans="1:5" ht="31.5">
      <c r="A92" s="15"/>
      <c r="B92" s="38"/>
      <c r="C92" s="115" t="s">
        <v>488</v>
      </c>
      <c r="D92" s="261" t="b">
        <f>'Section B'!C125&lt;='Section B'!C300</f>
        <v>1</v>
      </c>
      <c r="E92" s="19"/>
    </row>
    <row r="93" spans="1:5">
      <c r="A93" s="15"/>
      <c r="B93" s="265"/>
      <c r="C93" s="66"/>
      <c r="D93" s="223"/>
      <c r="E93" s="260"/>
    </row>
    <row r="94" spans="1:5">
      <c r="A94" s="15"/>
      <c r="B94" s="276" t="s">
        <v>27</v>
      </c>
      <c r="C94" s="66" t="s">
        <v>166</v>
      </c>
      <c r="D94" s="223"/>
      <c r="E94" s="14"/>
    </row>
    <row r="95" spans="1:5">
      <c r="A95" s="15"/>
      <c r="B95" s="276"/>
      <c r="C95" s="66"/>
      <c r="D95" s="223"/>
      <c r="E95" s="14"/>
    </row>
    <row r="96" spans="1:5">
      <c r="A96" s="15"/>
      <c r="B96" s="38"/>
      <c r="C96" s="115" t="s">
        <v>932</v>
      </c>
      <c r="D96" s="261" t="b">
        <f>'Section B'!C132&lt;=('Section B'!E11+'Section B'!E19)</f>
        <v>1</v>
      </c>
      <c r="E96" s="14"/>
    </row>
    <row r="97" spans="1:5">
      <c r="A97" s="15"/>
      <c r="B97" s="44"/>
      <c r="C97" s="66"/>
      <c r="D97" s="223"/>
      <c r="E97" s="260"/>
    </row>
    <row r="98" spans="1:5" ht="31.5">
      <c r="A98" s="15"/>
      <c r="B98" s="38"/>
      <c r="C98" s="115" t="s">
        <v>933</v>
      </c>
      <c r="D98" s="261" t="b">
        <f>'Section B'!C134&lt;='Section D'!E9</f>
        <v>1</v>
      </c>
      <c r="E98" s="78"/>
    </row>
    <row r="99" spans="1:5">
      <c r="A99" s="15"/>
      <c r="B99" s="44"/>
      <c r="C99" s="115"/>
      <c r="D99" s="224"/>
      <c r="E99" s="260"/>
    </row>
    <row r="100" spans="1:5" ht="31.5">
      <c r="A100" s="15"/>
      <c r="B100" s="38"/>
      <c r="C100" s="115" t="s">
        <v>934</v>
      </c>
      <c r="D100" s="261" t="b">
        <f>'Section B'!C137&lt;=('Section B'!C297)</f>
        <v>1</v>
      </c>
      <c r="E100" s="78"/>
    </row>
    <row r="101" spans="1:5">
      <c r="A101" s="15"/>
      <c r="B101" s="44"/>
      <c r="C101" s="115"/>
      <c r="D101" s="224"/>
      <c r="E101" s="260"/>
    </row>
    <row r="102" spans="1:5" ht="31.5">
      <c r="A102" s="15"/>
      <c r="B102" s="38"/>
      <c r="C102" s="115" t="s">
        <v>935</v>
      </c>
      <c r="D102" s="261" t="b">
        <f>'Section B'!C140&lt;='Section B'!C300</f>
        <v>1</v>
      </c>
      <c r="E102" s="78"/>
    </row>
    <row r="103" spans="1:5">
      <c r="A103" s="15"/>
      <c r="B103" s="20"/>
      <c r="C103" s="53"/>
      <c r="D103" s="226"/>
      <c r="E103" s="19"/>
    </row>
    <row r="104" spans="1:5">
      <c r="A104" s="15"/>
      <c r="B104" s="276" t="s">
        <v>28</v>
      </c>
      <c r="C104" s="66" t="s">
        <v>167</v>
      </c>
      <c r="D104" s="223"/>
      <c r="E104" s="260"/>
    </row>
    <row r="105" spans="1:5">
      <c r="A105" s="15"/>
      <c r="B105" s="276"/>
      <c r="C105" s="66"/>
      <c r="D105" s="223"/>
      <c r="E105" s="260"/>
    </row>
    <row r="106" spans="1:5">
      <c r="A106" s="15"/>
      <c r="B106" s="45"/>
      <c r="C106" s="115" t="s">
        <v>147</v>
      </c>
      <c r="D106" s="261" t="b">
        <f>'Section B'!C146&lt;=('Section B'!E11+'Section B'!E19)</f>
        <v>1</v>
      </c>
      <c r="E106" s="260"/>
    </row>
    <row r="107" spans="1:5">
      <c r="A107" s="15"/>
      <c r="B107" s="38"/>
      <c r="C107" s="66"/>
      <c r="D107" s="223"/>
      <c r="E107" s="78"/>
    </row>
    <row r="108" spans="1:5" ht="31.5">
      <c r="A108" s="15"/>
      <c r="B108" s="44"/>
      <c r="C108" s="115" t="s">
        <v>490</v>
      </c>
      <c r="D108" s="261" t="b">
        <f>'Section B'!C148&lt;='Section D'!E9</f>
        <v>1</v>
      </c>
      <c r="E108" s="260"/>
    </row>
    <row r="109" spans="1:5">
      <c r="A109" s="15"/>
      <c r="B109" s="38"/>
      <c r="C109" s="115"/>
      <c r="D109" s="224"/>
      <c r="E109" s="78"/>
    </row>
    <row r="110" spans="1:5" ht="31.5">
      <c r="A110" s="15"/>
      <c r="B110" s="44"/>
      <c r="C110" s="115" t="s">
        <v>936</v>
      </c>
      <c r="D110" s="261" t="b">
        <f>'Section B'!C151&lt;=('Section B'!C297)</f>
        <v>1</v>
      </c>
      <c r="E110" s="260"/>
    </row>
    <row r="111" spans="1:5">
      <c r="A111" s="15"/>
      <c r="B111" s="38"/>
      <c r="C111" s="115"/>
      <c r="D111" s="224"/>
      <c r="E111" s="78"/>
    </row>
    <row r="112" spans="1:5" ht="31.5">
      <c r="A112" s="15"/>
      <c r="B112" s="20"/>
      <c r="C112" s="115" t="s">
        <v>478</v>
      </c>
      <c r="D112" s="261" t="b">
        <f>'Section B'!C154&lt;='Section B'!C300</f>
        <v>1</v>
      </c>
      <c r="E112" s="19"/>
    </row>
    <row r="113" spans="1:5">
      <c r="A113" s="15"/>
      <c r="B113" s="265"/>
      <c r="C113" s="66"/>
      <c r="D113" s="223"/>
      <c r="E113" s="19"/>
    </row>
    <row r="114" spans="1:5">
      <c r="A114" s="15"/>
      <c r="B114" s="276" t="s">
        <v>29</v>
      </c>
      <c r="C114" s="66" t="s">
        <v>171</v>
      </c>
      <c r="D114" s="223"/>
      <c r="E114" s="260"/>
    </row>
    <row r="115" spans="1:5">
      <c r="A115" s="15"/>
      <c r="B115" s="276"/>
      <c r="C115" s="66"/>
      <c r="D115" s="223"/>
      <c r="E115" s="260"/>
    </row>
    <row r="116" spans="1:5">
      <c r="A116" s="15"/>
      <c r="B116" s="45"/>
      <c r="C116" s="115" t="s">
        <v>148</v>
      </c>
      <c r="D116" s="261" t="b">
        <f>'Section B'!C160&lt;=('Section B'!E11+'Section B'!E19)</f>
        <v>1</v>
      </c>
      <c r="E116" s="260"/>
    </row>
    <row r="117" spans="1:5">
      <c r="A117" s="15"/>
      <c r="B117" s="38"/>
      <c r="C117" s="66"/>
      <c r="D117" s="223"/>
      <c r="E117" s="78"/>
    </row>
    <row r="118" spans="1:5" ht="31.5">
      <c r="A118" s="15"/>
      <c r="B118" s="44"/>
      <c r="C118" s="115" t="s">
        <v>491</v>
      </c>
      <c r="D118" s="261" t="b">
        <f>'Section B'!C162&lt;='Section D'!E9</f>
        <v>1</v>
      </c>
      <c r="E118" s="260"/>
    </row>
    <row r="119" spans="1:5">
      <c r="A119" s="15"/>
      <c r="B119" s="38"/>
      <c r="C119" s="115"/>
      <c r="D119" s="224"/>
      <c r="E119" s="78"/>
    </row>
    <row r="120" spans="1:5" ht="31.5">
      <c r="A120" s="15"/>
      <c r="B120" s="44"/>
      <c r="C120" s="115" t="s">
        <v>937</v>
      </c>
      <c r="D120" s="261" t="b">
        <f>'Section B'!C165&lt;=('Section B'!C297)</f>
        <v>1</v>
      </c>
      <c r="E120" s="260"/>
    </row>
    <row r="121" spans="1:5">
      <c r="A121" s="15"/>
      <c r="B121" s="38"/>
      <c r="C121" s="115"/>
      <c r="D121" s="224"/>
      <c r="E121" s="78"/>
    </row>
    <row r="122" spans="1:5" ht="31.5">
      <c r="A122" s="15"/>
      <c r="B122" s="20"/>
      <c r="C122" s="115" t="s">
        <v>479</v>
      </c>
      <c r="D122" s="261" t="b">
        <f>'Section B'!C168&lt;='Section B'!C300</f>
        <v>1</v>
      </c>
      <c r="E122" s="78"/>
    </row>
    <row r="123" spans="1:5">
      <c r="A123" s="15"/>
      <c r="B123" s="20"/>
      <c r="C123" s="53"/>
      <c r="D123" s="226"/>
      <c r="E123" s="78"/>
    </row>
    <row r="124" spans="1:5">
      <c r="A124" s="15"/>
      <c r="B124" s="276" t="s">
        <v>30</v>
      </c>
      <c r="C124" s="66" t="s">
        <v>168</v>
      </c>
      <c r="D124" s="223"/>
      <c r="E124" s="260"/>
    </row>
    <row r="125" spans="1:5">
      <c r="A125" s="15"/>
      <c r="B125" s="276"/>
      <c r="C125" s="66"/>
      <c r="D125" s="223"/>
      <c r="E125" s="260"/>
    </row>
    <row r="126" spans="1:5">
      <c r="A126" s="15"/>
      <c r="B126" s="45"/>
      <c r="C126" s="115" t="s">
        <v>938</v>
      </c>
      <c r="D126" s="261" t="b">
        <f>'Section B'!C175&lt;=('Section B'!E11+'Section B'!E19)</f>
        <v>1</v>
      </c>
      <c r="E126" s="260"/>
    </row>
    <row r="127" spans="1:5">
      <c r="A127" s="15"/>
      <c r="B127" s="38"/>
      <c r="C127" s="66"/>
      <c r="D127" s="223"/>
      <c r="E127" s="78"/>
    </row>
    <row r="128" spans="1:5" ht="31.5">
      <c r="A128" s="15"/>
      <c r="B128" s="44"/>
      <c r="C128" s="115" t="s">
        <v>939</v>
      </c>
      <c r="D128" s="261" t="b">
        <f>'Section B'!C177&lt;='Section D'!E9</f>
        <v>1</v>
      </c>
      <c r="E128" s="260"/>
    </row>
    <row r="129" spans="1:5">
      <c r="A129" s="15"/>
      <c r="B129" s="38"/>
      <c r="C129" s="115"/>
      <c r="D129" s="224"/>
      <c r="E129" s="78"/>
    </row>
    <row r="130" spans="1:5" ht="31.5">
      <c r="A130" s="15"/>
      <c r="B130" s="44"/>
      <c r="C130" s="115" t="s">
        <v>940</v>
      </c>
      <c r="D130" s="261" t="b">
        <f>'Section B'!C180&lt;=('Section B'!C297)</f>
        <v>1</v>
      </c>
      <c r="E130" s="260"/>
    </row>
    <row r="131" spans="1:5">
      <c r="A131" s="15"/>
      <c r="B131" s="38"/>
      <c r="C131" s="115"/>
      <c r="D131" s="261"/>
      <c r="E131" s="78"/>
    </row>
    <row r="132" spans="1:5" ht="31.5">
      <c r="A132" s="15"/>
      <c r="B132" s="20"/>
      <c r="C132" s="115" t="s">
        <v>941</v>
      </c>
      <c r="D132" s="261" t="b">
        <f>'Section B'!C183&lt;='Section B'!C300</f>
        <v>1</v>
      </c>
      <c r="E132" s="78"/>
    </row>
    <row r="133" spans="1:5">
      <c r="A133" s="15"/>
      <c r="B133" s="20"/>
      <c r="C133" s="53"/>
      <c r="D133" s="226"/>
      <c r="E133" s="260"/>
    </row>
    <row r="134" spans="1:5">
      <c r="A134" s="15"/>
      <c r="B134" s="276" t="s">
        <v>31</v>
      </c>
      <c r="C134" s="66" t="s">
        <v>34</v>
      </c>
      <c r="D134" s="223"/>
      <c r="E134" s="78"/>
    </row>
    <row r="135" spans="1:5">
      <c r="A135" s="15"/>
      <c r="B135" s="276"/>
      <c r="C135" s="53"/>
      <c r="D135" s="226"/>
      <c r="E135" s="78"/>
    </row>
    <row r="136" spans="1:5">
      <c r="A136" s="15"/>
      <c r="B136" s="45"/>
      <c r="C136" s="115" t="s">
        <v>149</v>
      </c>
      <c r="D136" s="261" t="b">
        <f>'Section B'!C190&lt;=('Section B'!E11+'Section B'!E19)</f>
        <v>1</v>
      </c>
      <c r="E136" s="260"/>
    </row>
    <row r="137" spans="1:5">
      <c r="A137" s="15"/>
      <c r="B137" s="38"/>
      <c r="C137" s="66"/>
      <c r="D137" s="223"/>
      <c r="E137" s="78"/>
    </row>
    <row r="138" spans="1:5" ht="31.5">
      <c r="A138" s="15"/>
      <c r="B138" s="44"/>
      <c r="C138" s="115" t="s">
        <v>474</v>
      </c>
      <c r="D138" s="261" t="b">
        <f>'Section B'!C192&lt;='Section D'!E9</f>
        <v>1</v>
      </c>
      <c r="E138" s="260"/>
    </row>
    <row r="139" spans="1:5">
      <c r="A139" s="15"/>
      <c r="B139" s="38"/>
      <c r="C139" s="115"/>
      <c r="D139" s="224"/>
      <c r="E139" s="78"/>
    </row>
    <row r="140" spans="1:5" ht="31.5">
      <c r="A140" s="15"/>
      <c r="B140" s="44"/>
      <c r="C140" s="115" t="s">
        <v>942</v>
      </c>
      <c r="D140" s="261" t="b">
        <f>'Section B'!C195&lt;=('Section B'!C297)</f>
        <v>1</v>
      </c>
      <c r="E140" s="260"/>
    </row>
    <row r="141" spans="1:5">
      <c r="A141" s="15"/>
      <c r="B141" s="38"/>
      <c r="C141" s="115"/>
      <c r="D141" s="224"/>
      <c r="E141" s="78"/>
    </row>
    <row r="142" spans="1:5" ht="31.5">
      <c r="A142" s="15"/>
      <c r="B142" s="20"/>
      <c r="C142" s="115" t="s">
        <v>480</v>
      </c>
      <c r="D142" s="261" t="b">
        <f>'Section B'!C198&lt;='Section B'!C300</f>
        <v>1</v>
      </c>
      <c r="E142" s="78"/>
    </row>
    <row r="143" spans="1:5">
      <c r="A143" s="15"/>
      <c r="B143" s="20"/>
      <c r="C143" s="53"/>
      <c r="D143" s="226"/>
      <c r="E143" s="78"/>
    </row>
    <row r="144" spans="1:5">
      <c r="A144" s="15"/>
      <c r="B144" s="276" t="s">
        <v>32</v>
      </c>
      <c r="C144" s="66" t="s">
        <v>169</v>
      </c>
      <c r="D144" s="223"/>
      <c r="E144" s="19"/>
    </row>
    <row r="145" spans="1:5">
      <c r="A145" s="15"/>
      <c r="B145" s="276"/>
      <c r="C145" s="66"/>
      <c r="D145" s="223"/>
      <c r="E145" s="19"/>
    </row>
    <row r="146" spans="1:5" ht="31.5">
      <c r="A146" s="10"/>
      <c r="B146" s="45"/>
      <c r="C146" s="115" t="s">
        <v>150</v>
      </c>
      <c r="D146" s="261" t="b">
        <f>'Section B'!C204&lt;=('Section B'!E11+'Section B'!E19)</f>
        <v>1</v>
      </c>
      <c r="E146" s="260"/>
    </row>
    <row r="147" spans="1:5">
      <c r="A147" s="10"/>
      <c r="B147" s="38"/>
      <c r="C147" s="66"/>
      <c r="D147" s="223"/>
      <c r="E147" s="78"/>
    </row>
    <row r="148" spans="1:5" ht="31.5">
      <c r="A148" s="10"/>
      <c r="B148" s="44"/>
      <c r="C148" s="115" t="s">
        <v>492</v>
      </c>
      <c r="D148" s="261" t="b">
        <f>'Section B'!C206&lt;='Section D'!E9</f>
        <v>1</v>
      </c>
      <c r="E148" s="260"/>
    </row>
    <row r="149" spans="1:5">
      <c r="A149" s="10"/>
      <c r="B149" s="38"/>
      <c r="C149" s="115"/>
      <c r="D149" s="224"/>
      <c r="E149" s="78"/>
    </row>
    <row r="150" spans="1:5" ht="31.5">
      <c r="A150" s="10"/>
      <c r="B150" s="44"/>
      <c r="C150" s="115" t="s">
        <v>943</v>
      </c>
      <c r="D150" s="261" t="b">
        <f>'Section B'!C209&lt;=('Section B'!C297)</f>
        <v>1</v>
      </c>
      <c r="E150" s="260"/>
    </row>
    <row r="151" spans="1:5">
      <c r="A151" s="10"/>
      <c r="B151" s="38"/>
      <c r="C151" s="115"/>
      <c r="D151" s="224"/>
      <c r="E151" s="78"/>
    </row>
    <row r="152" spans="1:5" ht="31.5">
      <c r="A152" s="10"/>
      <c r="B152" s="20"/>
      <c r="C152" s="115" t="s">
        <v>481</v>
      </c>
      <c r="D152" s="261" t="b">
        <f>'Section B'!C212&lt;='Section B'!C300</f>
        <v>1</v>
      </c>
      <c r="E152" s="78"/>
    </row>
    <row r="153" spans="1:5">
      <c r="A153" s="10"/>
      <c r="B153" s="20"/>
      <c r="C153" s="53"/>
      <c r="D153" s="226"/>
      <c r="E153" s="260"/>
    </row>
    <row r="154" spans="1:5">
      <c r="A154" s="10"/>
      <c r="B154" s="276" t="s">
        <v>33</v>
      </c>
      <c r="C154" s="66" t="s">
        <v>170</v>
      </c>
      <c r="D154" s="223"/>
      <c r="E154" s="78"/>
    </row>
    <row r="155" spans="1:5">
      <c r="A155" s="10"/>
      <c r="B155" s="276"/>
      <c r="C155" s="53"/>
      <c r="D155" s="261"/>
      <c r="E155" s="49"/>
    </row>
    <row r="156" spans="1:5">
      <c r="A156" s="10"/>
      <c r="B156" s="45"/>
      <c r="C156" s="115" t="s">
        <v>151</v>
      </c>
      <c r="D156" s="261" t="b">
        <f>'Section B'!C219&lt;=('Section B'!E11+'Section B'!E19)</f>
        <v>1</v>
      </c>
      <c r="E156" s="260"/>
    </row>
    <row r="157" spans="1:5">
      <c r="A157" s="10"/>
      <c r="B157" s="38"/>
      <c r="C157" s="66"/>
      <c r="D157" s="223"/>
      <c r="E157" s="78"/>
    </row>
    <row r="158" spans="1:5" ht="31.5">
      <c r="A158" s="10"/>
      <c r="B158" s="44"/>
      <c r="C158" s="115" t="s">
        <v>493</v>
      </c>
      <c r="D158" s="261" t="b">
        <f>'Section B'!C221&lt;='Section D'!E9</f>
        <v>1</v>
      </c>
      <c r="E158" s="260"/>
    </row>
    <row r="159" spans="1:5">
      <c r="A159" s="10"/>
      <c r="B159" s="38"/>
      <c r="C159" s="115"/>
      <c r="D159" s="224"/>
      <c r="E159" s="78"/>
    </row>
    <row r="160" spans="1:5" ht="31.5">
      <c r="A160" s="10"/>
      <c r="B160" s="44"/>
      <c r="C160" s="115" t="s">
        <v>944</v>
      </c>
      <c r="D160" s="261" t="b">
        <f>'Section B'!C224&lt;=('Section B'!C297)</f>
        <v>1</v>
      </c>
      <c r="E160" s="260"/>
    </row>
    <row r="161" spans="1:6">
      <c r="A161" s="10"/>
      <c r="B161" s="38"/>
      <c r="C161" s="115"/>
      <c r="D161" s="224"/>
      <c r="E161" s="78"/>
    </row>
    <row r="162" spans="1:6" ht="31.5">
      <c r="A162" s="10"/>
      <c r="B162" s="44"/>
      <c r="C162" s="115" t="s">
        <v>482</v>
      </c>
      <c r="D162" s="261" t="b">
        <f>'Section B'!C227&lt;='Section B'!C300</f>
        <v>1</v>
      </c>
      <c r="E162" s="19"/>
    </row>
    <row r="163" spans="1:6">
      <c r="A163" s="92"/>
      <c r="B163" s="243"/>
      <c r="C163" s="115"/>
      <c r="D163" s="261"/>
      <c r="E163" s="19"/>
    </row>
    <row r="164" spans="1:6" ht="15.75" customHeight="1">
      <c r="A164" s="92"/>
      <c r="B164" s="372" t="s">
        <v>964</v>
      </c>
      <c r="C164" s="372"/>
      <c r="D164" s="241"/>
      <c r="E164" s="19"/>
    </row>
    <row r="165" spans="1:6">
      <c r="A165" s="92"/>
      <c r="B165" s="373"/>
      <c r="C165" s="373"/>
      <c r="D165" s="373"/>
      <c r="E165" s="19"/>
    </row>
    <row r="166" spans="1:6" ht="18.75" customHeight="1">
      <c r="A166" s="92"/>
      <c r="B166" s="242"/>
      <c r="C166" s="115" t="s">
        <v>965</v>
      </c>
      <c r="D166" s="261" t="b">
        <f>'Section B'!C117+'Section B'!C132+'Section B'!C146+'Section B'!C160+'Section B'!C175+'Section B'!C190+'Section B'!C204+'Section B'!C219&gt;='Section B'!C31</f>
        <v>1</v>
      </c>
      <c r="E166" s="19"/>
    </row>
    <row r="167" spans="1:6">
      <c r="A167" s="92"/>
      <c r="B167" s="242"/>
      <c r="C167" s="115"/>
      <c r="D167" s="261"/>
      <c r="E167" s="19"/>
    </row>
    <row r="168" spans="1:6" ht="31.5">
      <c r="A168" s="92"/>
      <c r="B168" s="242"/>
      <c r="C168" s="115" t="s">
        <v>969</v>
      </c>
      <c r="D168" s="261" t="b">
        <f>'Section B'!C119+'Section B'!C134+'Section B'!C148+'Section B'!C162+'Section B'!C177+'Section B'!C192+'Section B'!C206+'Section B'!C221&gt;='Section B'!C34</f>
        <v>1</v>
      </c>
      <c r="E168" s="19"/>
    </row>
    <row r="169" spans="1:6">
      <c r="A169" s="92"/>
      <c r="B169" s="242"/>
      <c r="C169" s="115"/>
      <c r="D169" s="261"/>
      <c r="E169" s="19"/>
    </row>
    <row r="170" spans="1:6" ht="31.5">
      <c r="A170" s="92"/>
      <c r="B170" s="242"/>
      <c r="C170" s="115" t="s">
        <v>970</v>
      </c>
      <c r="D170" s="261" t="b">
        <f>'Section B'!C122+'Section B'!C137+'Section B'!C151+'Section B'!C165+'Section B'!C180+'Section B'!C195+'Section B'!C209+'Section B'!C224&gt;='Section B'!C37</f>
        <v>1</v>
      </c>
      <c r="E170" s="19"/>
    </row>
    <row r="171" spans="1:6">
      <c r="A171" s="92"/>
      <c r="B171" s="242"/>
      <c r="C171" s="115"/>
      <c r="D171" s="261"/>
      <c r="E171" s="19"/>
    </row>
    <row r="172" spans="1:6" ht="31.5">
      <c r="A172" s="92"/>
      <c r="B172" s="242"/>
      <c r="C172" s="115" t="s">
        <v>971</v>
      </c>
      <c r="D172" s="261" t="b">
        <f>'Section B'!C125+'Section B'!C140+'Section B'!C154+'Section B'!C168+'Section B'!C183+'Section B'!C198+'Section B'!C212+'Section B'!C227&gt;='Section B'!C40</f>
        <v>1</v>
      </c>
      <c r="E172" s="19"/>
    </row>
    <row r="173" spans="1:6">
      <c r="A173" s="92"/>
      <c r="B173" s="242"/>
      <c r="C173" s="115"/>
      <c r="D173" s="261"/>
      <c r="E173" s="19"/>
    </row>
    <row r="174" spans="1:6" ht="31.5">
      <c r="A174" s="92"/>
      <c r="B174" s="242"/>
      <c r="C174" s="115" t="s">
        <v>972</v>
      </c>
      <c r="D174" s="261" t="str">
        <f>IF('Section B'!C31=0,IF(AND('Section B'!C117=0,'Section B'!C132=0,'Section B'!C146=0,'Section B'!C160=0,'Section B'!C175=0,'Section B'!C190=0,'Section B'!C204=0,'Section B'!C219=0),"TRUE","FALSE"),"TRUE")</f>
        <v>TRUE</v>
      </c>
      <c r="E174" s="19"/>
    </row>
    <row r="175" spans="1:6">
      <c r="A175" s="92"/>
      <c r="B175" s="247"/>
      <c r="C175" s="248"/>
      <c r="D175" s="249"/>
      <c r="E175" s="244"/>
    </row>
    <row r="176" spans="1:6">
      <c r="A176" s="15"/>
      <c r="B176" s="245"/>
      <c r="C176" s="115"/>
      <c r="D176" s="245"/>
      <c r="E176" s="246"/>
      <c r="F176" s="30"/>
    </row>
    <row r="177" spans="1:5">
      <c r="A177" s="92"/>
      <c r="B177" s="243"/>
      <c r="C177" s="115"/>
      <c r="D177" s="261"/>
      <c r="E177" s="19"/>
    </row>
    <row r="178" spans="1:5">
      <c r="A178" s="92"/>
      <c r="B178" s="9">
        <v>5</v>
      </c>
      <c r="C178" s="66" t="s">
        <v>945</v>
      </c>
      <c r="D178" s="223"/>
      <c r="E178" s="19"/>
    </row>
    <row r="179" spans="1:5">
      <c r="A179" s="10"/>
      <c r="B179" s="276"/>
      <c r="C179" s="66"/>
      <c r="D179" s="223"/>
      <c r="E179" s="19"/>
    </row>
    <row r="180" spans="1:5" ht="31.5">
      <c r="A180" s="10"/>
      <c r="B180" s="45"/>
      <c r="C180" s="115" t="s">
        <v>950</v>
      </c>
      <c r="D180" s="261" t="b">
        <f>'Section B'!C233&lt;=('Section B'!E11+'Section B'!E19)</f>
        <v>1</v>
      </c>
      <c r="E180" s="260"/>
    </row>
    <row r="181" spans="1:5">
      <c r="A181" s="10"/>
      <c r="B181" s="38"/>
      <c r="C181" s="66"/>
      <c r="D181" s="223"/>
      <c r="E181" s="78"/>
    </row>
    <row r="182" spans="1:5" ht="31.5">
      <c r="A182" s="10"/>
      <c r="B182" s="44"/>
      <c r="C182" s="115" t="s">
        <v>951</v>
      </c>
      <c r="D182" s="261" t="b">
        <f>'Section B'!C235&lt;='Section D'!E9</f>
        <v>1</v>
      </c>
      <c r="E182" s="260"/>
    </row>
    <row r="183" spans="1:5">
      <c r="A183" s="10"/>
      <c r="B183" s="38"/>
      <c r="C183" s="115"/>
      <c r="D183" s="224"/>
      <c r="E183" s="78"/>
    </row>
    <row r="184" spans="1:5" ht="31.5">
      <c r="A184" s="10"/>
      <c r="B184" s="44"/>
      <c r="C184" s="115" t="s">
        <v>952</v>
      </c>
      <c r="D184" s="261" t="b">
        <f>'Section B'!C238&lt;=('Section B'!C297)</f>
        <v>1</v>
      </c>
      <c r="E184" s="260"/>
    </row>
    <row r="185" spans="1:5">
      <c r="A185" s="10"/>
      <c r="B185" s="38"/>
      <c r="C185" s="115"/>
      <c r="D185" s="224"/>
      <c r="E185" s="78"/>
    </row>
    <row r="186" spans="1:5" ht="31.5">
      <c r="A186" s="10"/>
      <c r="B186" s="20"/>
      <c r="C186" s="115" t="s">
        <v>953</v>
      </c>
      <c r="D186" s="261" t="b">
        <f>'Section B'!C241&lt;='Section B'!C300</f>
        <v>1</v>
      </c>
      <c r="E186" s="19"/>
    </row>
    <row r="187" spans="1:5">
      <c r="A187" s="10"/>
      <c r="B187" s="247"/>
      <c r="C187" s="248"/>
      <c r="D187" s="249"/>
      <c r="E187" s="244"/>
    </row>
    <row r="188" spans="1:5">
      <c r="A188" s="10"/>
      <c r="B188" s="252"/>
      <c r="C188" s="250"/>
      <c r="D188" s="251"/>
      <c r="E188" s="246"/>
    </row>
    <row r="189" spans="1:5">
      <c r="A189" s="10"/>
      <c r="B189" s="20"/>
      <c r="C189" s="66"/>
      <c r="D189" s="223"/>
      <c r="E189" s="260"/>
    </row>
    <row r="190" spans="1:5">
      <c r="A190" s="10"/>
      <c r="B190" s="276">
        <v>6</v>
      </c>
      <c r="C190" s="66" t="s">
        <v>15</v>
      </c>
      <c r="D190" s="223"/>
      <c r="E190" s="260"/>
    </row>
    <row r="191" spans="1:5">
      <c r="A191" s="10"/>
      <c r="B191" s="276"/>
      <c r="C191" s="66"/>
      <c r="D191" s="223"/>
      <c r="E191" s="260"/>
    </row>
    <row r="192" spans="1:5">
      <c r="A192" s="10"/>
      <c r="B192" s="45"/>
      <c r="C192" s="115" t="s">
        <v>946</v>
      </c>
      <c r="D192" s="261" t="b">
        <f>'Section B'!C247&lt;=('Section B'!E11+'Section B'!E19)</f>
        <v>1</v>
      </c>
      <c r="E192" s="260"/>
    </row>
    <row r="193" spans="1:5">
      <c r="A193" s="10"/>
      <c r="B193" s="45"/>
      <c r="C193" s="66"/>
      <c r="D193" s="261"/>
      <c r="E193" s="78"/>
    </row>
    <row r="194" spans="1:5" ht="31.5">
      <c r="A194" s="10"/>
      <c r="B194" s="45"/>
      <c r="C194" s="115" t="s">
        <v>947</v>
      </c>
      <c r="D194" s="261" t="b">
        <f>'Section B'!C249&lt;='Section D'!E9</f>
        <v>1</v>
      </c>
      <c r="E194" s="78"/>
    </row>
    <row r="195" spans="1:5">
      <c r="A195" s="10"/>
      <c r="B195" s="45"/>
      <c r="C195" s="115"/>
      <c r="D195" s="224"/>
      <c r="E195" s="78"/>
    </row>
    <row r="196" spans="1:5" ht="31.5">
      <c r="A196" s="10"/>
      <c r="B196" s="45"/>
      <c r="C196" s="115" t="s">
        <v>948</v>
      </c>
      <c r="D196" s="261" t="b">
        <f>'Section B'!C252&lt;=('Section B'!C297)</f>
        <v>1</v>
      </c>
      <c r="E196" s="78"/>
    </row>
    <row r="197" spans="1:5">
      <c r="A197" s="10"/>
      <c r="B197" s="45"/>
      <c r="C197" s="115"/>
      <c r="D197" s="224"/>
      <c r="E197" s="78"/>
    </row>
    <row r="198" spans="1:5" ht="31.5">
      <c r="A198" s="10"/>
      <c r="B198" s="265"/>
      <c r="C198" s="115" t="s">
        <v>949</v>
      </c>
      <c r="D198" s="261" t="b">
        <f>'Section B'!C255&lt;='Section B'!C300</f>
        <v>1</v>
      </c>
      <c r="E198" s="92"/>
    </row>
    <row r="199" spans="1:5">
      <c r="A199" s="10"/>
      <c r="B199" s="13"/>
      <c r="C199" s="68"/>
      <c r="D199" s="68"/>
      <c r="E199" s="43"/>
    </row>
    <row r="200" spans="1:5">
      <c r="A200" s="10"/>
      <c r="B200" s="9"/>
      <c r="C200" s="53"/>
      <c r="D200" s="53"/>
      <c r="E200" s="259"/>
    </row>
    <row r="201" spans="1:5">
      <c r="A201" s="10"/>
      <c r="B201" s="305">
        <v>7</v>
      </c>
      <c r="C201" s="297" t="s">
        <v>40</v>
      </c>
      <c r="D201" s="297"/>
      <c r="E201" s="298"/>
    </row>
    <row r="202" spans="1:5">
      <c r="A202" s="10"/>
      <c r="B202" s="306"/>
      <c r="C202" s="300"/>
      <c r="D202" s="300"/>
      <c r="E202" s="301"/>
    </row>
    <row r="203" spans="1:5">
      <c r="A203" s="10"/>
      <c r="B203" s="265"/>
      <c r="C203" s="66"/>
      <c r="D203" s="66"/>
      <c r="E203" s="260"/>
    </row>
    <row r="204" spans="1:5" ht="31.5">
      <c r="A204" s="10"/>
      <c r="B204" s="46" t="s">
        <v>172</v>
      </c>
      <c r="C204" s="66" t="s">
        <v>62</v>
      </c>
      <c r="D204" s="66"/>
      <c r="E204" s="19"/>
    </row>
    <row r="205" spans="1:5">
      <c r="A205" s="10"/>
      <c r="B205" s="276"/>
      <c r="C205" s="66"/>
      <c r="D205" s="66"/>
      <c r="E205" s="19"/>
    </row>
    <row r="206" spans="1:5" ht="31.5">
      <c r="A206" s="10"/>
      <c r="B206" s="38"/>
      <c r="C206" s="115" t="s">
        <v>141</v>
      </c>
      <c r="D206" s="261" t="b">
        <f>'Section B'!C267&lt;=('Section B'!E11+'Section B'!E19)</f>
        <v>1</v>
      </c>
      <c r="E206" s="19"/>
    </row>
    <row r="207" spans="1:5">
      <c r="A207" s="10"/>
      <c r="B207" s="44"/>
      <c r="C207" s="66"/>
      <c r="D207" s="261"/>
      <c r="E207" s="78"/>
    </row>
    <row r="208" spans="1:5" ht="31.5">
      <c r="A208" s="10"/>
      <c r="B208" s="38"/>
      <c r="C208" s="115" t="s">
        <v>475</v>
      </c>
      <c r="D208" s="261" t="b">
        <f>'Section B'!C269&lt;='Section D'!E9</f>
        <v>1</v>
      </c>
      <c r="E208" s="78"/>
    </row>
    <row r="209" spans="1:5">
      <c r="A209" s="10"/>
      <c r="B209" s="38"/>
      <c r="C209" s="115"/>
      <c r="D209" s="224"/>
      <c r="E209" s="78"/>
    </row>
    <row r="210" spans="1:5" ht="31.5">
      <c r="A210" s="10"/>
      <c r="B210" s="38"/>
      <c r="C210" s="115" t="s">
        <v>954</v>
      </c>
      <c r="D210" s="261" t="b">
        <f>'Section B'!C272&lt;=('Section B'!C297)</f>
        <v>1</v>
      </c>
      <c r="E210" s="78"/>
    </row>
    <row r="211" spans="1:5">
      <c r="A211" s="15"/>
      <c r="B211" s="38"/>
      <c r="C211" s="115"/>
      <c r="D211" s="224"/>
      <c r="E211" s="78"/>
    </row>
    <row r="212" spans="1:5" ht="49.5" customHeight="1">
      <c r="A212" s="22"/>
      <c r="B212" s="38"/>
      <c r="C212" s="115" t="s">
        <v>483</v>
      </c>
      <c r="D212" s="261" t="b">
        <f>'Section B'!C275&lt;='Section B'!C300</f>
        <v>1</v>
      </c>
      <c r="E212" s="78"/>
    </row>
    <row r="213" spans="1:5">
      <c r="A213" s="10"/>
      <c r="B213" s="208"/>
      <c r="C213" s="209"/>
      <c r="D213" s="209"/>
      <c r="E213" s="111"/>
    </row>
    <row r="215" spans="1:5" ht="18.75">
      <c r="A215" s="321" t="s">
        <v>497</v>
      </c>
      <c r="B215" s="321"/>
      <c r="C215" s="321"/>
      <c r="D215" s="269"/>
    </row>
    <row r="216" spans="1:5" ht="18.75">
      <c r="A216" s="269"/>
      <c r="B216" s="269"/>
      <c r="C216" s="69"/>
      <c r="D216" s="69"/>
    </row>
    <row r="217" spans="1:5" ht="15">
      <c r="B217" s="305">
        <v>1</v>
      </c>
      <c r="C217" s="297" t="s">
        <v>758</v>
      </c>
      <c r="D217" s="297"/>
      <c r="E217" s="298"/>
    </row>
    <row r="218" spans="1:5" ht="15">
      <c r="B218" s="306">
        <v>7</v>
      </c>
      <c r="C218" s="300" t="s">
        <v>125</v>
      </c>
      <c r="D218" s="300"/>
      <c r="E218" s="301"/>
    </row>
    <row r="219" spans="1:5">
      <c r="B219" s="32"/>
      <c r="C219" s="115" t="s">
        <v>494</v>
      </c>
      <c r="D219" s="261" t="b">
        <f>'Section D'!C15&lt;='Section D'!E9</f>
        <v>1</v>
      </c>
      <c r="E219" s="31"/>
    </row>
    <row r="220" spans="1:5">
      <c r="B220" s="32"/>
      <c r="C220" s="115"/>
      <c r="D220" s="224"/>
      <c r="E220" s="31"/>
    </row>
    <row r="221" spans="1:5">
      <c r="B221" s="32"/>
      <c r="C221" s="115" t="s">
        <v>496</v>
      </c>
      <c r="D221" s="261" t="b">
        <f>'Section D'!C19&lt;='Section D'!E9</f>
        <v>1</v>
      </c>
      <c r="E221" s="31"/>
    </row>
    <row r="222" spans="1:5">
      <c r="B222" s="32"/>
      <c r="C222" s="115"/>
      <c r="D222" s="224"/>
      <c r="E222" s="31"/>
    </row>
    <row r="223" spans="1:5">
      <c r="B223" s="32"/>
      <c r="C223" s="115" t="s">
        <v>818</v>
      </c>
      <c r="D223" s="261" t="b">
        <f>'Section D'!C22&lt;='Section D'!E9</f>
        <v>1</v>
      </c>
      <c r="E223" s="31"/>
    </row>
    <row r="224" spans="1:5">
      <c r="B224" s="32"/>
      <c r="C224" s="115"/>
      <c r="D224" s="224"/>
      <c r="E224" s="31"/>
    </row>
    <row r="225" spans="1:5" ht="31.5">
      <c r="B225" s="32"/>
      <c r="C225" s="115" t="s">
        <v>495</v>
      </c>
      <c r="D225" s="261" t="b">
        <f>'Section D'!C25&lt;='Section D'!E9</f>
        <v>1</v>
      </c>
      <c r="E225" s="31"/>
    </row>
    <row r="226" spans="1:5">
      <c r="B226" s="136"/>
      <c r="C226" s="150"/>
      <c r="D226" s="150"/>
      <c r="E226" s="121"/>
    </row>
    <row r="227" spans="1:5">
      <c r="B227" s="155"/>
      <c r="C227" s="148"/>
      <c r="D227" s="148"/>
      <c r="E227" s="155"/>
    </row>
    <row r="228" spans="1:5" ht="15">
      <c r="B228" s="305">
        <v>2</v>
      </c>
      <c r="C228" s="297" t="s">
        <v>465</v>
      </c>
      <c r="D228" s="297"/>
      <c r="E228" s="298"/>
    </row>
    <row r="229" spans="1:5" ht="15">
      <c r="B229" s="306"/>
      <c r="C229" s="300"/>
      <c r="D229" s="300"/>
      <c r="E229" s="301"/>
    </row>
    <row r="230" spans="1:5" ht="31.5">
      <c r="B230" s="32"/>
      <c r="C230" s="115" t="s">
        <v>814</v>
      </c>
      <c r="D230" s="261" t="b">
        <f>'Section D'!C36&lt;='Section B'!C297</f>
        <v>1</v>
      </c>
      <c r="E230" s="31"/>
    </row>
    <row r="231" spans="1:5">
      <c r="B231" s="32"/>
      <c r="C231" s="115"/>
      <c r="D231" s="224"/>
      <c r="E231" s="31"/>
    </row>
    <row r="232" spans="1:5" ht="31.5">
      <c r="B232" s="32"/>
      <c r="C232" s="115" t="s">
        <v>815</v>
      </c>
      <c r="D232" s="261" t="b">
        <f>'Section D'!C40&lt;='Section B'!C300</f>
        <v>1</v>
      </c>
      <c r="E232" s="31"/>
    </row>
    <row r="233" spans="1:5">
      <c r="B233" s="136"/>
      <c r="C233" s="210"/>
      <c r="D233" s="210"/>
      <c r="E233" s="121"/>
    </row>
    <row r="235" spans="1:5" ht="18.75">
      <c r="A235" s="321" t="s">
        <v>117</v>
      </c>
      <c r="B235" s="321"/>
      <c r="C235" s="321"/>
      <c r="D235" s="269"/>
    </row>
    <row r="237" spans="1:5">
      <c r="B237" s="305">
        <v>2</v>
      </c>
      <c r="C237" s="370" t="s">
        <v>108</v>
      </c>
      <c r="D237" s="279"/>
      <c r="E237" s="129"/>
    </row>
    <row r="238" spans="1:5">
      <c r="B238" s="306"/>
      <c r="C238" s="371"/>
      <c r="D238" s="227"/>
      <c r="E238" s="31"/>
    </row>
    <row r="239" spans="1:5">
      <c r="B239" s="211"/>
      <c r="C239" s="117" t="s">
        <v>755</v>
      </c>
      <c r="D239" s="261" t="b">
        <f>'Section E'!D37='Section E'!D49</f>
        <v>1</v>
      </c>
      <c r="E239" s="31"/>
    </row>
    <row r="240" spans="1:5">
      <c r="B240" s="211"/>
      <c r="C240" s="117"/>
      <c r="D240" s="261"/>
      <c r="E240" s="31"/>
    </row>
    <row r="241" spans="1:6">
      <c r="B241" s="211"/>
      <c r="C241" s="117" t="s">
        <v>756</v>
      </c>
      <c r="D241" s="261" t="b">
        <f>'Section E'!E37='Section E'!E49</f>
        <v>1</v>
      </c>
      <c r="E241" s="31"/>
    </row>
    <row r="242" spans="1:6">
      <c r="B242" s="184"/>
      <c r="C242" s="119"/>
      <c r="D242" s="228"/>
      <c r="E242" s="121"/>
    </row>
    <row r="243" spans="1:6">
      <c r="B243" s="212"/>
      <c r="C243" s="117"/>
      <c r="D243" s="117"/>
      <c r="E243" s="30"/>
    </row>
    <row r="244" spans="1:6">
      <c r="B244" s="305">
        <v>5</v>
      </c>
      <c r="C244" s="370" t="s">
        <v>134</v>
      </c>
      <c r="D244" s="279"/>
      <c r="E244" s="129"/>
    </row>
    <row r="245" spans="1:6">
      <c r="B245" s="306"/>
      <c r="C245" s="371"/>
      <c r="D245" s="280"/>
      <c r="E245" s="31"/>
    </row>
    <row r="246" spans="1:6">
      <c r="B246" s="211"/>
      <c r="C246" s="213" t="s">
        <v>757</v>
      </c>
      <c r="D246" s="261" t="b">
        <f>'Section E'!C84&lt;='Section E'!D11</f>
        <v>1</v>
      </c>
      <c r="E246" s="31"/>
    </row>
    <row r="247" spans="1:6">
      <c r="B247" s="211"/>
      <c r="C247" s="213"/>
      <c r="D247" s="261"/>
      <c r="E247" s="31"/>
    </row>
    <row r="248" spans="1:6">
      <c r="B248" s="211"/>
      <c r="C248" s="254" t="s">
        <v>966</v>
      </c>
      <c r="D248" s="261" t="str">
        <f>IF('Section E'!C76&lt;='Section E'!D41,"TRUE","FALSE")</f>
        <v>TRUE</v>
      </c>
      <c r="E248" s="31"/>
    </row>
    <row r="249" spans="1:6" s="144" customFormat="1">
      <c r="A249" s="30"/>
      <c r="B249" s="184"/>
      <c r="C249" s="119"/>
      <c r="D249" s="119"/>
      <c r="E249" s="121"/>
      <c r="F249" s="30"/>
    </row>
    <row r="251" spans="1:6" ht="18.75">
      <c r="A251" s="321" t="s">
        <v>118</v>
      </c>
      <c r="B251" s="321"/>
      <c r="C251" s="321"/>
      <c r="D251" s="269"/>
    </row>
    <row r="253" spans="1:6" ht="15">
      <c r="B253" s="356">
        <v>4</v>
      </c>
      <c r="C253" s="297" t="s">
        <v>90</v>
      </c>
      <c r="D253" s="297"/>
      <c r="E253" s="298"/>
    </row>
    <row r="254" spans="1:6" ht="15">
      <c r="B254" s="357"/>
      <c r="C254" s="300"/>
      <c r="D254" s="300"/>
      <c r="E254" s="301"/>
    </row>
    <row r="255" spans="1:6">
      <c r="B255" s="211"/>
      <c r="C255" s="115" t="s">
        <v>152</v>
      </c>
      <c r="D255" s="261" t="b">
        <f>'Section F'!C37&lt;='Section F'!C33</f>
        <v>1</v>
      </c>
      <c r="E255" s="31"/>
    </row>
    <row r="256" spans="1:6">
      <c r="B256" s="184"/>
      <c r="C256" s="119"/>
      <c r="D256" s="119"/>
      <c r="E256" s="121"/>
    </row>
    <row r="258" spans="1:5" ht="18.75">
      <c r="A258" s="321" t="s">
        <v>119</v>
      </c>
      <c r="B258" s="321"/>
      <c r="C258" s="321"/>
      <c r="D258" s="269"/>
    </row>
    <row r="260" spans="1:5" ht="15">
      <c r="B260" s="356">
        <v>1</v>
      </c>
      <c r="C260" s="297" t="s">
        <v>79</v>
      </c>
      <c r="D260" s="297"/>
      <c r="E260" s="298"/>
    </row>
    <row r="261" spans="1:5" ht="15">
      <c r="B261" s="357"/>
      <c r="C261" s="300"/>
      <c r="D261" s="300"/>
      <c r="E261" s="301"/>
    </row>
    <row r="262" spans="1:5">
      <c r="B262" s="32"/>
      <c r="C262" s="53" t="s">
        <v>763</v>
      </c>
      <c r="D262" s="261" t="b">
        <f>'Section H '!C15&lt;='Section H '!C12</f>
        <v>1</v>
      </c>
      <c r="E262" s="31"/>
    </row>
    <row r="263" spans="1:5">
      <c r="B263" s="32"/>
      <c r="C263" s="154"/>
      <c r="D263" s="154"/>
      <c r="E263" s="31"/>
    </row>
    <row r="264" spans="1:5">
      <c r="B264" s="211"/>
      <c r="C264" s="53" t="s">
        <v>819</v>
      </c>
      <c r="D264" s="261" t="b">
        <f>'Section H '!C22&lt;='Section H '!C18</f>
        <v>1</v>
      </c>
      <c r="E264" s="31"/>
    </row>
    <row r="265" spans="1:5">
      <c r="B265" s="211"/>
      <c r="D265" s="53"/>
      <c r="E265" s="31"/>
    </row>
    <row r="266" spans="1:5">
      <c r="B266" s="184"/>
      <c r="C266" s="119"/>
      <c r="D266" s="119"/>
      <c r="E266" s="121"/>
    </row>
    <row r="268" spans="1:5" ht="18.75">
      <c r="A268" s="321" t="s">
        <v>153</v>
      </c>
      <c r="B268" s="321"/>
      <c r="C268" s="321"/>
      <c r="D268" s="269"/>
    </row>
    <row r="270" spans="1:5" ht="15">
      <c r="B270" s="356">
        <v>1</v>
      </c>
      <c r="C270" s="297" t="s">
        <v>155</v>
      </c>
      <c r="D270" s="297"/>
      <c r="E270" s="298"/>
    </row>
    <row r="271" spans="1:5" ht="15">
      <c r="B271" s="357"/>
      <c r="C271" s="300"/>
      <c r="D271" s="300"/>
      <c r="E271" s="301"/>
    </row>
    <row r="272" spans="1:5">
      <c r="B272" s="211"/>
      <c r="C272" s="214" t="s">
        <v>154</v>
      </c>
      <c r="D272" s="261" t="b">
        <f>IF(AND('Section A'!C33="TRUE",'Section B'!C307="TRUE",'Section C'!D49="TRUE",'Section D'!C47="TRUE",'Section E'!C91="TRUE",'Section F'!C85="TRUE",'Section G'!C37="TRUE",'Section H '!C36="TRUE"),TRUE,FALSE)</f>
        <v>0</v>
      </c>
      <c r="E272" s="31"/>
    </row>
    <row r="273" spans="1:5" ht="15" customHeight="1">
      <c r="B273" s="184"/>
      <c r="C273" s="119"/>
      <c r="D273" s="119"/>
      <c r="E273" s="121"/>
    </row>
    <row r="274" spans="1:5" ht="15" customHeight="1">
      <c r="B274" s="212"/>
      <c r="C274" s="117"/>
      <c r="D274" s="117"/>
      <c r="E274" s="30"/>
    </row>
    <row r="275" spans="1:5" ht="18.75">
      <c r="A275" s="240" t="s">
        <v>156</v>
      </c>
    </row>
    <row r="276" spans="1:5">
      <c r="A276" s="235"/>
    </row>
    <row r="277" spans="1:5">
      <c r="A277" s="235"/>
      <c r="B277" s="237"/>
      <c r="C277" s="238"/>
      <c r="D277" s="238"/>
      <c r="E277" s="129"/>
    </row>
    <row r="278" spans="1:5">
      <c r="B278" s="211"/>
      <c r="C278" s="375" t="str">
        <f>IF(OR(D9=FALSE,D11=FALSE,D13=FALSE,D15=FALSE,D19=FALSE,D21=FALSE,D23=FALSE,D25=FALSE,D30=FALSE,D32=FALSE,D34=FALSE,D36=FALSE,D40=FALSE,D42=FALSE,D44=FALSE,D46=FALSE,D52=FALSE,D54=FALSE,D56=FALSE,D58=FALSE,D62=FALSE,D64=FALSE,D66=FALSE,D68=FALSE,D72=FALSE,D74=FALSE,D76=FALSE,D78=FALSE,D86=FALSE,D88=FALSE,D90=FALSE,D92=FALSE,D96=FALSE,D98=FALSE,D100=FALSE,D102=FALSE,D106=FALSE,D108=FALSE,D110=FALSE,D112=FALSE,D116=FALSE,D118=FALSE,D120=FALSE,D122=FALSE,D126=FALSE,D128=FALSE,D130=FALSE,D132=FALSE,D136=FALSE,D138=FALSE,D140=FALSE,D142=FALSE,D146=FALSE,D148=FALSE,D150=FALSE,D152=FALSE,D156=FALSE,D158=FALSE,D160=FALSE,D162=FALSE,D166=FALSE,D168=FALSE,D170=FALSE,D172=FALSE,D174=FALSE,D180=FALSE,D182=FALSE,D184=FALSE,D186=FALSE,D192=FALSE,D194=FALSE,D196=FALSE,D198=FALSE,D206=FALSE,D208=FALSE,D210=FALSE,D212=FALSE,D219=FALSE,D221=FALSE,D223=FALSE,D225=FALSE,D230=FALSE,D232=FALSE,D239=FALSE,D241=FALSE,D246=FALSE,D248=FALSE,D255=FALSE,D262=FALSE,D264=FALSE,D272=FALSE),"NOT VALIDATED","VALIDATED")</f>
        <v>NOT VALIDATED</v>
      </c>
      <c r="D278" s="375"/>
      <c r="E278" s="31"/>
    </row>
    <row r="279" spans="1:5" s="236" customFormat="1">
      <c r="A279" s="235"/>
      <c r="B279" s="184"/>
      <c r="C279" s="119"/>
      <c r="D279" s="119"/>
      <c r="E279" s="239"/>
    </row>
    <row r="280" spans="1:5">
      <c r="C280" s="81"/>
      <c r="D280" s="235"/>
    </row>
  </sheetData>
  <sheetProtection password="B943" sheet="1" objects="1" scenarios="1"/>
  <mergeCells count="32">
    <mergeCell ref="B2:E2"/>
    <mergeCell ref="C278:D278"/>
    <mergeCell ref="A268:C268"/>
    <mergeCell ref="B270:B271"/>
    <mergeCell ref="C270:E271"/>
    <mergeCell ref="B49:B50"/>
    <mergeCell ref="C49:E50"/>
    <mergeCell ref="A215:C215"/>
    <mergeCell ref="A235:C235"/>
    <mergeCell ref="B237:B238"/>
    <mergeCell ref="C237:C238"/>
    <mergeCell ref="A258:C258"/>
    <mergeCell ref="B260:B261"/>
    <mergeCell ref="C260:E261"/>
    <mergeCell ref="A251:C251"/>
    <mergeCell ref="B253:B254"/>
    <mergeCell ref="C253:E254"/>
    <mergeCell ref="B201:B202"/>
    <mergeCell ref="B6:B7"/>
    <mergeCell ref="C6:E7"/>
    <mergeCell ref="B164:C164"/>
    <mergeCell ref="B165:D165"/>
    <mergeCell ref="A4:C4"/>
    <mergeCell ref="B81:B82"/>
    <mergeCell ref="C81:E82"/>
    <mergeCell ref="C201:E202"/>
    <mergeCell ref="B244:B245"/>
    <mergeCell ref="C244:C245"/>
    <mergeCell ref="B217:B218"/>
    <mergeCell ref="C217:E218"/>
    <mergeCell ref="B228:B229"/>
    <mergeCell ref="C228:E229"/>
  </mergeCells>
  <conditionalFormatting sqref="D219 D221 D223 D225 D230 D232 D239:D241 D255 D262 D264 D246:D248 D180 D182 D184 D186:D188 D192:D194 D196 D198 D206:D208 D210 D212 D177 D9 D11 D13 D15 D19 D21 D23 D25 D30 D32 D34:D36 D52 D54 D56 D58 D62 D64 D66 D68 D72 D74 D76 D78 D86 D88 D90 D92 D96 D98 D100 D102 D106 D108 D110 D112 D116 D118 D120 D122 D126 D128 D136 D130:D132 D138 D140 D142 D146 D148 D150 D152 D155:D156 D158 D160 D40 D44:D46 D42 D162:D163 D166:D174">
    <cfRule type="containsText" dxfId="8" priority="317" operator="containsText" text="FALSE">
      <formula>NOT(ISERROR(SEARCH("FALSE",D9)))</formula>
    </cfRule>
  </conditionalFormatting>
  <conditionalFormatting sqref="C278 D219 D221 D223 D225 D230 D232 D239:D241 D255 D262 D264 D272 D246:D248 D180 D182 D184 D186:D188 D192:D194 D196 D198 D206:D208 D210 D212 D177 D9 D11 D13 D15 D19 D21 D23 D25 D30 D32 D34:D36 D52 D54 D56 D58 D62 D64 D66 D68 D72 D74 D76 D78 D86 D88 D90 D92 D96 D98 D100 D102 D106 D108 D110 D112 D116 D118 D120 D122 D126 D128 D136 D130:D132 D138 D140 D142 D146 D148 D150 D152 D155:D156 D158 D160 D44:D46 D42 D40 D162:D163 D166:D174">
    <cfRule type="containsText" dxfId="7" priority="315" operator="containsText" text="TRUE">
      <formula>NOT(ISERROR(SEARCH("TRUE",C9)))</formula>
    </cfRule>
    <cfRule type="containsText" dxfId="6" priority="316" operator="containsText" text="FALSE">
      <formula>NOT(ISERROR(SEARCH("FALSE",C9)))</formula>
    </cfRule>
  </conditionalFormatting>
  <conditionalFormatting sqref="D272 C278">
    <cfRule type="containsText" dxfId="5" priority="31" operator="containsText" text="FALSE">
      <formula>NOT(ISERROR(SEARCH("FALSE",C272)))</formula>
    </cfRule>
  </conditionalFormatting>
  <conditionalFormatting sqref="C278:D278">
    <cfRule type="beginsWith" dxfId="4" priority="15" operator="beginsWith" text="NOT VALIDATED">
      <formula>LEFT(C278,13)="NOT VALIDATED"</formula>
    </cfRule>
    <cfRule type="containsText" dxfId="3" priority="16" operator="containsText" text="VALIDATED">
      <formula>NOT(ISERROR(SEARCH("VALIDATED",C278)))</formula>
    </cfRule>
  </conditionalFormatting>
  <conditionalFormatting sqref="D175">
    <cfRule type="containsText" dxfId="2" priority="3" operator="containsText" text="FALSE">
      <formula>NOT(ISERROR(SEARCH("FALSE",D175)))</formula>
    </cfRule>
  </conditionalFormatting>
  <conditionalFormatting sqref="D175">
    <cfRule type="containsText" dxfId="1" priority="1" operator="containsText" text="TRUE">
      <formula>NOT(ISERROR(SEARCH("TRUE",D175)))</formula>
    </cfRule>
    <cfRule type="containsText" dxfId="0" priority="2" operator="containsText" text="FALSE">
      <formula>NOT(ISERROR(SEARCH("FALSE",D175)))</formula>
    </cfRule>
  </conditionalFormatting>
  <dataValidations disablePrompts="1" count="1">
    <dataValidation operator="greaterThanOrEqual" allowBlank="1" showErrorMessage="1" promptTitle="Input data" prompt="Insert positive value" sqref="C103:D103"/>
  </dataValidations>
  <pageMargins left="0.70866141732283461" right="0.70866141732283461" top="0.74803149606299213" bottom="0.74803149606299213" header="0.31496062992125984" footer="0.31496062992125984"/>
  <pageSetup paperSize="9" scale="43" orientation="landscape" r:id="rId1"/>
  <rowBreaks count="6" manualBreakCount="6">
    <brk id="48" max="5" man="1"/>
    <brk id="79" max="5" man="1"/>
    <brk id="123" max="5" man="1"/>
    <brk id="176" max="5" man="1"/>
    <brk id="213" max="5" man="1"/>
    <brk id="279" max="5" man="1"/>
  </rowBreaks>
</worksheet>
</file>

<file path=xl/worksheets/sheet11.xml><?xml version="1.0" encoding="utf-8"?>
<worksheet xmlns="http://schemas.openxmlformats.org/spreadsheetml/2006/main" xmlns:r="http://schemas.openxmlformats.org/officeDocument/2006/relationships">
  <sheetPr>
    <tabColor theme="0" tint="-0.499984740745262"/>
  </sheetPr>
  <dimension ref="A1:B250"/>
  <sheetViews>
    <sheetView view="pageBreakPreview" topLeftCell="A4" zoomScale="130" zoomScaleNormal="100" zoomScaleSheetLayoutView="130" workbookViewId="0">
      <selection activeCell="B12" sqref="B12"/>
    </sheetView>
  </sheetViews>
  <sheetFormatPr defaultRowHeight="15"/>
  <cols>
    <col min="1" max="1" width="7.5703125" style="216" customWidth="1"/>
    <col min="2" max="2" width="23" style="216" customWidth="1"/>
    <col min="3" max="16384" width="9.140625" style="81"/>
  </cols>
  <sheetData>
    <row r="1" spans="1:2" ht="38.25" customHeight="1">
      <c r="A1" s="376" t="s">
        <v>505</v>
      </c>
      <c r="B1" s="377"/>
    </row>
    <row r="2" spans="1:2">
      <c r="A2" s="217" t="s">
        <v>204</v>
      </c>
      <c r="B2" s="217" t="s">
        <v>506</v>
      </c>
    </row>
    <row r="3" spans="1:2">
      <c r="A3" s="218" t="s">
        <v>205</v>
      </c>
      <c r="B3" s="218" t="s">
        <v>507</v>
      </c>
    </row>
    <row r="4" spans="1:2">
      <c r="A4" s="218" t="s">
        <v>206</v>
      </c>
      <c r="B4" s="218" t="s">
        <v>508</v>
      </c>
    </row>
    <row r="5" spans="1:2">
      <c r="A5" s="218" t="s">
        <v>207</v>
      </c>
      <c r="B5" s="218" t="s">
        <v>509</v>
      </c>
    </row>
    <row r="6" spans="1:2">
      <c r="A6" s="218" t="s">
        <v>208</v>
      </c>
      <c r="B6" s="218" t="s">
        <v>510</v>
      </c>
    </row>
    <row r="7" spans="1:2">
      <c r="A7" s="218" t="s">
        <v>209</v>
      </c>
      <c r="B7" s="218" t="s">
        <v>511</v>
      </c>
    </row>
    <row r="8" spans="1:2">
      <c r="A8" s="218" t="s">
        <v>210</v>
      </c>
      <c r="B8" s="218" t="s">
        <v>512</v>
      </c>
    </row>
    <row r="9" spans="1:2">
      <c r="A9" s="218" t="s">
        <v>211</v>
      </c>
      <c r="B9" s="218" t="s">
        <v>513</v>
      </c>
    </row>
    <row r="10" spans="1:2">
      <c r="A10" s="218" t="s">
        <v>212</v>
      </c>
      <c r="B10" s="218" t="s">
        <v>514</v>
      </c>
    </row>
    <row r="11" spans="1:2">
      <c r="A11" s="218" t="s">
        <v>213</v>
      </c>
      <c r="B11" s="218" t="s">
        <v>515</v>
      </c>
    </row>
    <row r="12" spans="1:2">
      <c r="A12" s="218" t="s">
        <v>214</v>
      </c>
      <c r="B12" s="218" t="s">
        <v>516</v>
      </c>
    </row>
    <row r="13" spans="1:2">
      <c r="A13" s="218" t="s">
        <v>215</v>
      </c>
      <c r="B13" s="218" t="s">
        <v>517</v>
      </c>
    </row>
    <row r="14" spans="1:2">
      <c r="A14" s="218" t="s">
        <v>216</v>
      </c>
      <c r="B14" s="218" t="s">
        <v>518</v>
      </c>
    </row>
    <row r="15" spans="1:2">
      <c r="A15" s="218" t="s">
        <v>217</v>
      </c>
      <c r="B15" s="218" t="s">
        <v>519</v>
      </c>
    </row>
    <row r="16" spans="1:2">
      <c r="A16" s="218" t="s">
        <v>218</v>
      </c>
      <c r="B16" s="218" t="s">
        <v>520</v>
      </c>
    </row>
    <row r="17" spans="1:2">
      <c r="A17" s="218" t="s">
        <v>219</v>
      </c>
      <c r="B17" s="218" t="s">
        <v>521</v>
      </c>
    </row>
    <row r="18" spans="1:2">
      <c r="A18" s="218" t="s">
        <v>220</v>
      </c>
      <c r="B18" s="218" t="s">
        <v>522</v>
      </c>
    </row>
    <row r="19" spans="1:2">
      <c r="A19" s="218" t="s">
        <v>221</v>
      </c>
      <c r="B19" s="218" t="s">
        <v>523</v>
      </c>
    </row>
    <row r="20" spans="1:2">
      <c r="A20" s="218" t="s">
        <v>222</v>
      </c>
      <c r="B20" s="218" t="s">
        <v>524</v>
      </c>
    </row>
    <row r="21" spans="1:2">
      <c r="A21" s="218" t="s">
        <v>223</v>
      </c>
      <c r="B21" s="218" t="s">
        <v>525</v>
      </c>
    </row>
    <row r="22" spans="1:2">
      <c r="A22" s="218" t="s">
        <v>224</v>
      </c>
      <c r="B22" s="218" t="s">
        <v>526</v>
      </c>
    </row>
    <row r="23" spans="1:2">
      <c r="A23" s="218" t="s">
        <v>225</v>
      </c>
      <c r="B23" s="218" t="s">
        <v>527</v>
      </c>
    </row>
    <row r="24" spans="1:2">
      <c r="A24" s="218" t="s">
        <v>226</v>
      </c>
      <c r="B24" s="218" t="s">
        <v>528</v>
      </c>
    </row>
    <row r="25" spans="1:2">
      <c r="A25" s="218" t="s">
        <v>227</v>
      </c>
      <c r="B25" s="218" t="s">
        <v>529</v>
      </c>
    </row>
    <row r="26" spans="1:2">
      <c r="A26" s="218" t="s">
        <v>228</v>
      </c>
      <c r="B26" s="218" t="s">
        <v>530</v>
      </c>
    </row>
    <row r="27" spans="1:2">
      <c r="A27" s="218" t="s">
        <v>229</v>
      </c>
      <c r="B27" s="218" t="s">
        <v>531</v>
      </c>
    </row>
    <row r="28" spans="1:2" ht="25.5">
      <c r="A28" s="218" t="s">
        <v>230</v>
      </c>
      <c r="B28" s="218" t="s">
        <v>532</v>
      </c>
    </row>
    <row r="29" spans="1:2" ht="25.5">
      <c r="A29" s="218" t="s">
        <v>231</v>
      </c>
      <c r="B29" s="218" t="s">
        <v>533</v>
      </c>
    </row>
    <row r="30" spans="1:2">
      <c r="A30" s="218" t="s">
        <v>232</v>
      </c>
      <c r="B30" s="218" t="s">
        <v>534</v>
      </c>
    </row>
    <row r="31" spans="1:2">
      <c r="A31" s="218" t="s">
        <v>233</v>
      </c>
      <c r="B31" s="218" t="s">
        <v>535</v>
      </c>
    </row>
    <row r="32" spans="1:2">
      <c r="A32" s="218" t="s">
        <v>234</v>
      </c>
      <c r="B32" s="218" t="s">
        <v>536</v>
      </c>
    </row>
    <row r="33" spans="1:2">
      <c r="A33" s="218" t="s">
        <v>235</v>
      </c>
      <c r="B33" s="218" t="s">
        <v>537</v>
      </c>
    </row>
    <row r="34" spans="1:2" ht="25.5">
      <c r="A34" s="218" t="s">
        <v>236</v>
      </c>
      <c r="B34" s="218" t="s">
        <v>538</v>
      </c>
    </row>
    <row r="35" spans="1:2">
      <c r="A35" s="218" t="s">
        <v>237</v>
      </c>
      <c r="B35" s="218" t="s">
        <v>539</v>
      </c>
    </row>
    <row r="36" spans="1:2">
      <c r="A36" s="218" t="s">
        <v>238</v>
      </c>
      <c r="B36" s="218" t="s">
        <v>540</v>
      </c>
    </row>
    <row r="37" spans="1:2">
      <c r="A37" s="218" t="s">
        <v>239</v>
      </c>
      <c r="B37" s="218" t="s">
        <v>541</v>
      </c>
    </row>
    <row r="38" spans="1:2">
      <c r="A38" s="218" t="s">
        <v>240</v>
      </c>
      <c r="B38" s="218" t="s">
        <v>542</v>
      </c>
    </row>
    <row r="39" spans="1:2">
      <c r="A39" s="218" t="s">
        <v>241</v>
      </c>
      <c r="B39" s="218" t="s">
        <v>543</v>
      </c>
    </row>
    <row r="40" spans="1:2">
      <c r="A40" s="218" t="s">
        <v>242</v>
      </c>
      <c r="B40" s="218" t="s">
        <v>544</v>
      </c>
    </row>
    <row r="41" spans="1:2">
      <c r="A41" s="218" t="s">
        <v>243</v>
      </c>
      <c r="B41" s="218" t="s">
        <v>545</v>
      </c>
    </row>
    <row r="42" spans="1:2">
      <c r="A42" s="218" t="s">
        <v>244</v>
      </c>
      <c r="B42" s="218" t="s">
        <v>546</v>
      </c>
    </row>
    <row r="43" spans="1:2">
      <c r="A43" s="218" t="s">
        <v>245</v>
      </c>
      <c r="B43" s="218" t="s">
        <v>547</v>
      </c>
    </row>
    <row r="44" spans="1:2">
      <c r="A44" s="218" t="s">
        <v>246</v>
      </c>
      <c r="B44" s="218" t="s">
        <v>548</v>
      </c>
    </row>
    <row r="45" spans="1:2">
      <c r="A45" s="218" t="s">
        <v>247</v>
      </c>
      <c r="B45" s="218" t="s">
        <v>549</v>
      </c>
    </row>
    <row r="46" spans="1:2">
      <c r="A46" s="218" t="s">
        <v>248</v>
      </c>
      <c r="B46" s="218" t="s">
        <v>550</v>
      </c>
    </row>
    <row r="47" spans="1:2">
      <c r="A47" s="218" t="s">
        <v>249</v>
      </c>
      <c r="B47" s="218" t="s">
        <v>551</v>
      </c>
    </row>
    <row r="48" spans="1:2">
      <c r="A48" s="218" t="s">
        <v>250</v>
      </c>
      <c r="B48" s="218" t="s">
        <v>552</v>
      </c>
    </row>
    <row r="49" spans="1:2">
      <c r="A49" s="218" t="s">
        <v>251</v>
      </c>
      <c r="B49" s="218" t="s">
        <v>553</v>
      </c>
    </row>
    <row r="50" spans="1:2">
      <c r="A50" s="218" t="s">
        <v>252</v>
      </c>
      <c r="B50" s="218" t="s">
        <v>554</v>
      </c>
    </row>
    <row r="51" spans="1:2">
      <c r="A51" s="218" t="s">
        <v>253</v>
      </c>
      <c r="B51" s="218" t="s">
        <v>555</v>
      </c>
    </row>
    <row r="52" spans="1:2">
      <c r="A52" s="218" t="s">
        <v>254</v>
      </c>
      <c r="B52" s="218" t="s">
        <v>556</v>
      </c>
    </row>
    <row r="53" spans="1:2" ht="25.5">
      <c r="A53" s="218" t="s">
        <v>255</v>
      </c>
      <c r="B53" s="218" t="s">
        <v>557</v>
      </c>
    </row>
    <row r="54" spans="1:2">
      <c r="A54" s="218" t="s">
        <v>256</v>
      </c>
      <c r="B54" s="218" t="s">
        <v>558</v>
      </c>
    </row>
    <row r="55" spans="1:2">
      <c r="A55" s="218" t="s">
        <v>257</v>
      </c>
      <c r="B55" s="218" t="s">
        <v>559</v>
      </c>
    </row>
    <row r="56" spans="1:2">
      <c r="A56" s="218" t="s">
        <v>258</v>
      </c>
      <c r="B56" s="218" t="s">
        <v>560</v>
      </c>
    </row>
    <row r="57" spans="1:2">
      <c r="A57" s="218" t="s">
        <v>259</v>
      </c>
      <c r="B57" s="218" t="s">
        <v>561</v>
      </c>
    </row>
    <row r="58" spans="1:2">
      <c r="A58" s="218" t="s">
        <v>260</v>
      </c>
      <c r="B58" s="218" t="s">
        <v>562</v>
      </c>
    </row>
    <row r="59" spans="1:2">
      <c r="A59" s="218" t="s">
        <v>261</v>
      </c>
      <c r="B59" s="218" t="s">
        <v>563</v>
      </c>
    </row>
    <row r="60" spans="1:2">
      <c r="A60" s="218" t="s">
        <v>262</v>
      </c>
      <c r="B60" s="218" t="s">
        <v>564</v>
      </c>
    </row>
    <row r="61" spans="1:2">
      <c r="A61" s="218" t="s">
        <v>263</v>
      </c>
      <c r="B61" s="218" t="s">
        <v>565</v>
      </c>
    </row>
    <row r="62" spans="1:2">
      <c r="A62" s="218" t="s">
        <v>264</v>
      </c>
      <c r="B62" s="218" t="s">
        <v>566</v>
      </c>
    </row>
    <row r="63" spans="1:2">
      <c r="A63" s="218" t="s">
        <v>265</v>
      </c>
      <c r="B63" s="218" t="s">
        <v>567</v>
      </c>
    </row>
    <row r="64" spans="1:2">
      <c r="A64" s="218" t="s">
        <v>266</v>
      </c>
      <c r="B64" s="218" t="s">
        <v>568</v>
      </c>
    </row>
    <row r="65" spans="1:2">
      <c r="A65" s="218" t="s">
        <v>267</v>
      </c>
      <c r="B65" s="218" t="s">
        <v>569</v>
      </c>
    </row>
    <row r="66" spans="1:2">
      <c r="A66" s="218" t="s">
        <v>268</v>
      </c>
      <c r="B66" s="218" t="s">
        <v>570</v>
      </c>
    </row>
    <row r="67" spans="1:2">
      <c r="A67" s="218" t="s">
        <v>269</v>
      </c>
      <c r="B67" s="218" t="s">
        <v>571</v>
      </c>
    </row>
    <row r="68" spans="1:2">
      <c r="A68" s="218" t="s">
        <v>270</v>
      </c>
      <c r="B68" s="218" t="s">
        <v>572</v>
      </c>
    </row>
    <row r="69" spans="1:2">
      <c r="A69" s="218" t="s">
        <v>271</v>
      </c>
      <c r="B69" s="218" t="s">
        <v>573</v>
      </c>
    </row>
    <row r="70" spans="1:2">
      <c r="A70" s="218" t="s">
        <v>272</v>
      </c>
      <c r="B70" s="218" t="s">
        <v>574</v>
      </c>
    </row>
    <row r="71" spans="1:2">
      <c r="A71" s="218" t="s">
        <v>273</v>
      </c>
      <c r="B71" s="218" t="s">
        <v>575</v>
      </c>
    </row>
    <row r="72" spans="1:2">
      <c r="A72" s="218" t="s">
        <v>274</v>
      </c>
      <c r="B72" s="218" t="s">
        <v>576</v>
      </c>
    </row>
    <row r="73" spans="1:2" ht="25.5">
      <c r="A73" s="218" t="s">
        <v>275</v>
      </c>
      <c r="B73" s="218" t="s">
        <v>577</v>
      </c>
    </row>
    <row r="74" spans="1:2">
      <c r="A74" s="218" t="s">
        <v>276</v>
      </c>
      <c r="B74" s="218" t="s">
        <v>578</v>
      </c>
    </row>
    <row r="75" spans="1:2">
      <c r="A75" s="218" t="s">
        <v>277</v>
      </c>
      <c r="B75" s="218" t="s">
        <v>579</v>
      </c>
    </row>
    <row r="76" spans="1:2">
      <c r="A76" s="218" t="s">
        <v>278</v>
      </c>
      <c r="B76" s="218" t="s">
        <v>580</v>
      </c>
    </row>
    <row r="77" spans="1:2">
      <c r="A77" s="218" t="s">
        <v>279</v>
      </c>
      <c r="B77" s="218" t="s">
        <v>581</v>
      </c>
    </row>
    <row r="78" spans="1:2">
      <c r="A78" s="218" t="s">
        <v>280</v>
      </c>
      <c r="B78" s="218" t="s">
        <v>582</v>
      </c>
    </row>
    <row r="79" spans="1:2">
      <c r="A79" s="218" t="s">
        <v>281</v>
      </c>
      <c r="B79" s="218" t="s">
        <v>583</v>
      </c>
    </row>
    <row r="80" spans="1:2" ht="25.5">
      <c r="A80" s="218" t="s">
        <v>282</v>
      </c>
      <c r="B80" s="218" t="s">
        <v>584</v>
      </c>
    </row>
    <row r="81" spans="1:2">
      <c r="A81" s="218" t="s">
        <v>283</v>
      </c>
      <c r="B81" s="218" t="s">
        <v>585</v>
      </c>
    </row>
    <row r="82" spans="1:2">
      <c r="A82" s="218" t="s">
        <v>284</v>
      </c>
      <c r="B82" s="218" t="s">
        <v>586</v>
      </c>
    </row>
    <row r="83" spans="1:2">
      <c r="A83" s="218" t="s">
        <v>285</v>
      </c>
      <c r="B83" s="218" t="s">
        <v>587</v>
      </c>
    </row>
    <row r="84" spans="1:2">
      <c r="A84" s="218" t="s">
        <v>286</v>
      </c>
      <c r="B84" s="218" t="s">
        <v>588</v>
      </c>
    </row>
    <row r="85" spans="1:2">
      <c r="A85" s="218" t="s">
        <v>287</v>
      </c>
      <c r="B85" s="218" t="s">
        <v>589</v>
      </c>
    </row>
    <row r="86" spans="1:2">
      <c r="A86" s="218" t="s">
        <v>288</v>
      </c>
      <c r="B86" s="218" t="s">
        <v>590</v>
      </c>
    </row>
    <row r="87" spans="1:2">
      <c r="A87" s="218" t="s">
        <v>289</v>
      </c>
      <c r="B87" s="218" t="s">
        <v>591</v>
      </c>
    </row>
    <row r="88" spans="1:2">
      <c r="A88" s="218" t="s">
        <v>290</v>
      </c>
      <c r="B88" s="218" t="s">
        <v>592</v>
      </c>
    </row>
    <row r="89" spans="1:2">
      <c r="A89" s="218" t="s">
        <v>291</v>
      </c>
      <c r="B89" s="218" t="s">
        <v>593</v>
      </c>
    </row>
    <row r="90" spans="1:2">
      <c r="A90" s="218" t="s">
        <v>292</v>
      </c>
      <c r="B90" s="218" t="s">
        <v>594</v>
      </c>
    </row>
    <row r="91" spans="1:2">
      <c r="A91" s="218" t="s">
        <v>293</v>
      </c>
      <c r="B91" s="218" t="s">
        <v>595</v>
      </c>
    </row>
    <row r="92" spans="1:2">
      <c r="A92" s="218" t="s">
        <v>294</v>
      </c>
      <c r="B92" s="218" t="s">
        <v>596</v>
      </c>
    </row>
    <row r="93" spans="1:2">
      <c r="A93" s="218" t="s">
        <v>295</v>
      </c>
      <c r="B93" s="218" t="s">
        <v>597</v>
      </c>
    </row>
    <row r="94" spans="1:2">
      <c r="A94" s="218" t="s">
        <v>296</v>
      </c>
      <c r="B94" s="218" t="s">
        <v>598</v>
      </c>
    </row>
    <row r="95" spans="1:2">
      <c r="A95" s="218" t="s">
        <v>297</v>
      </c>
      <c r="B95" s="218" t="s">
        <v>599</v>
      </c>
    </row>
    <row r="96" spans="1:2">
      <c r="A96" s="218" t="s">
        <v>298</v>
      </c>
      <c r="B96" s="218" t="s">
        <v>600</v>
      </c>
    </row>
    <row r="97" spans="1:2">
      <c r="A97" s="218" t="s">
        <v>299</v>
      </c>
      <c r="B97" s="218" t="s">
        <v>601</v>
      </c>
    </row>
    <row r="98" spans="1:2" ht="25.5">
      <c r="A98" s="218" t="s">
        <v>300</v>
      </c>
      <c r="B98" s="218" t="s">
        <v>602</v>
      </c>
    </row>
    <row r="99" spans="1:2" ht="25.5">
      <c r="A99" s="218" t="s">
        <v>301</v>
      </c>
      <c r="B99" s="218" t="s">
        <v>603</v>
      </c>
    </row>
    <row r="100" spans="1:2">
      <c r="A100" s="218" t="s">
        <v>302</v>
      </c>
      <c r="B100" s="218" t="s">
        <v>604</v>
      </c>
    </row>
    <row r="101" spans="1:2">
      <c r="A101" s="218" t="s">
        <v>303</v>
      </c>
      <c r="B101" s="218" t="s">
        <v>605</v>
      </c>
    </row>
    <row r="102" spans="1:2">
      <c r="A102" s="218" t="s">
        <v>304</v>
      </c>
      <c r="B102" s="218" t="s">
        <v>606</v>
      </c>
    </row>
    <row r="103" spans="1:2">
      <c r="A103" s="218" t="s">
        <v>305</v>
      </c>
      <c r="B103" s="218" t="s">
        <v>607</v>
      </c>
    </row>
    <row r="104" spans="1:2">
      <c r="A104" s="218" t="s">
        <v>306</v>
      </c>
      <c r="B104" s="218" t="s">
        <v>608</v>
      </c>
    </row>
    <row r="105" spans="1:2">
      <c r="A105" s="218" t="s">
        <v>307</v>
      </c>
      <c r="B105" s="218" t="s">
        <v>609</v>
      </c>
    </row>
    <row r="106" spans="1:2">
      <c r="A106" s="218" t="s">
        <v>308</v>
      </c>
      <c r="B106" s="218" t="s">
        <v>610</v>
      </c>
    </row>
    <row r="107" spans="1:2">
      <c r="A107" s="218" t="s">
        <v>309</v>
      </c>
      <c r="B107" s="218" t="s">
        <v>611</v>
      </c>
    </row>
    <row r="108" spans="1:2">
      <c r="A108" s="218" t="s">
        <v>310</v>
      </c>
      <c r="B108" s="218" t="s">
        <v>612</v>
      </c>
    </row>
    <row r="109" spans="1:2">
      <c r="A109" s="218" t="s">
        <v>311</v>
      </c>
      <c r="B109" s="218" t="s">
        <v>613</v>
      </c>
    </row>
    <row r="110" spans="1:2">
      <c r="A110" s="218" t="s">
        <v>312</v>
      </c>
      <c r="B110" s="218" t="s">
        <v>614</v>
      </c>
    </row>
    <row r="111" spans="1:2">
      <c r="A111" s="218" t="s">
        <v>313</v>
      </c>
      <c r="B111" s="218" t="s">
        <v>615</v>
      </c>
    </row>
    <row r="112" spans="1:2">
      <c r="A112" s="218" t="s">
        <v>314</v>
      </c>
      <c r="B112" s="218" t="s">
        <v>616</v>
      </c>
    </row>
    <row r="113" spans="1:2">
      <c r="A113" s="218" t="s">
        <v>315</v>
      </c>
      <c r="B113" s="218" t="s">
        <v>617</v>
      </c>
    </row>
    <row r="114" spans="1:2">
      <c r="A114" s="218" t="s">
        <v>316</v>
      </c>
      <c r="B114" s="218" t="s">
        <v>618</v>
      </c>
    </row>
    <row r="115" spans="1:2">
      <c r="A115" s="218" t="s">
        <v>317</v>
      </c>
      <c r="B115" s="218" t="s">
        <v>619</v>
      </c>
    </row>
    <row r="116" spans="1:2">
      <c r="A116" s="218" t="s">
        <v>318</v>
      </c>
      <c r="B116" s="218" t="s">
        <v>620</v>
      </c>
    </row>
    <row r="117" spans="1:2">
      <c r="A117" s="218" t="s">
        <v>319</v>
      </c>
      <c r="B117" s="218" t="s">
        <v>621</v>
      </c>
    </row>
    <row r="118" spans="1:2">
      <c r="A118" s="218" t="s">
        <v>320</v>
      </c>
      <c r="B118" s="218" t="s">
        <v>622</v>
      </c>
    </row>
    <row r="119" spans="1:2" ht="25.5">
      <c r="A119" s="218" t="s">
        <v>321</v>
      </c>
      <c r="B119" s="218" t="s">
        <v>623</v>
      </c>
    </row>
    <row r="120" spans="1:2">
      <c r="A120" s="218" t="s">
        <v>322</v>
      </c>
      <c r="B120" s="218" t="s">
        <v>624</v>
      </c>
    </row>
    <row r="121" spans="1:2">
      <c r="A121" s="218" t="s">
        <v>323</v>
      </c>
      <c r="B121" s="218" t="s">
        <v>625</v>
      </c>
    </row>
    <row r="122" spans="1:2">
      <c r="A122" s="218" t="s">
        <v>324</v>
      </c>
      <c r="B122" s="218" t="s">
        <v>626</v>
      </c>
    </row>
    <row r="123" spans="1:2" ht="25.5">
      <c r="A123" s="218" t="s">
        <v>325</v>
      </c>
      <c r="B123" s="218" t="s">
        <v>627</v>
      </c>
    </row>
    <row r="124" spans="1:2">
      <c r="A124" s="218" t="s">
        <v>326</v>
      </c>
      <c r="B124" s="218" t="s">
        <v>628</v>
      </c>
    </row>
    <row r="125" spans="1:2">
      <c r="A125" s="218" t="s">
        <v>327</v>
      </c>
      <c r="B125" s="218" t="s">
        <v>629</v>
      </c>
    </row>
    <row r="126" spans="1:2">
      <c r="A126" s="218" t="s">
        <v>328</v>
      </c>
      <c r="B126" s="218" t="s">
        <v>630</v>
      </c>
    </row>
    <row r="127" spans="1:2">
      <c r="A127" s="218" t="s">
        <v>329</v>
      </c>
      <c r="B127" s="218" t="s">
        <v>631</v>
      </c>
    </row>
    <row r="128" spans="1:2">
      <c r="A128" s="218" t="s">
        <v>330</v>
      </c>
      <c r="B128" s="218" t="s">
        <v>632</v>
      </c>
    </row>
    <row r="129" spans="1:2">
      <c r="A129" s="218" t="s">
        <v>331</v>
      </c>
      <c r="B129" s="218" t="s">
        <v>633</v>
      </c>
    </row>
    <row r="130" spans="1:2">
      <c r="A130" s="218" t="s">
        <v>332</v>
      </c>
      <c r="B130" s="218" t="s">
        <v>634</v>
      </c>
    </row>
    <row r="131" spans="1:2">
      <c r="A131" s="218" t="s">
        <v>333</v>
      </c>
      <c r="B131" s="218" t="s">
        <v>635</v>
      </c>
    </row>
    <row r="132" spans="1:2">
      <c r="A132" s="218" t="s">
        <v>334</v>
      </c>
      <c r="B132" s="218" t="s">
        <v>636</v>
      </c>
    </row>
    <row r="133" spans="1:2" ht="25.5">
      <c r="A133" s="218" t="s">
        <v>335</v>
      </c>
      <c r="B133" s="218" t="s">
        <v>637</v>
      </c>
    </row>
    <row r="134" spans="1:2">
      <c r="A134" s="218" t="s">
        <v>336</v>
      </c>
      <c r="B134" s="218" t="s">
        <v>638</v>
      </c>
    </row>
    <row r="135" spans="1:2">
      <c r="A135" s="218" t="s">
        <v>337</v>
      </c>
      <c r="B135" s="218" t="s">
        <v>639</v>
      </c>
    </row>
    <row r="136" spans="1:2">
      <c r="A136" s="218" t="s">
        <v>338</v>
      </c>
      <c r="B136" s="218" t="s">
        <v>640</v>
      </c>
    </row>
    <row r="137" spans="1:2">
      <c r="A137" s="218" t="s">
        <v>339</v>
      </c>
      <c r="B137" s="218" t="s">
        <v>641</v>
      </c>
    </row>
    <row r="138" spans="1:2">
      <c r="A138" s="218" t="s">
        <v>340</v>
      </c>
      <c r="B138" s="218" t="s">
        <v>642</v>
      </c>
    </row>
    <row r="139" spans="1:2">
      <c r="A139" s="218" t="s">
        <v>341</v>
      </c>
      <c r="B139" s="218" t="s">
        <v>643</v>
      </c>
    </row>
    <row r="140" spans="1:2">
      <c r="A140" s="218" t="s">
        <v>342</v>
      </c>
      <c r="B140" s="218" t="s">
        <v>644</v>
      </c>
    </row>
    <row r="141" spans="1:2">
      <c r="A141" s="218" t="s">
        <v>343</v>
      </c>
      <c r="B141" s="218" t="s">
        <v>645</v>
      </c>
    </row>
    <row r="142" spans="1:2">
      <c r="A142" s="218" t="s">
        <v>344</v>
      </c>
      <c r="B142" s="218" t="s">
        <v>646</v>
      </c>
    </row>
    <row r="143" spans="1:2">
      <c r="A143" s="218" t="s">
        <v>345</v>
      </c>
      <c r="B143" s="218" t="s">
        <v>647</v>
      </c>
    </row>
    <row r="144" spans="1:2">
      <c r="A144" s="218" t="s">
        <v>346</v>
      </c>
      <c r="B144" s="218" t="s">
        <v>648</v>
      </c>
    </row>
    <row r="145" spans="1:2">
      <c r="A145" s="218" t="s">
        <v>347</v>
      </c>
      <c r="B145" s="218" t="s">
        <v>649</v>
      </c>
    </row>
    <row r="146" spans="1:2" ht="25.5">
      <c r="A146" s="218" t="s">
        <v>348</v>
      </c>
      <c r="B146" s="218" t="s">
        <v>650</v>
      </c>
    </row>
    <row r="147" spans="1:2">
      <c r="A147" s="218" t="s">
        <v>349</v>
      </c>
      <c r="B147" s="218" t="s">
        <v>651</v>
      </c>
    </row>
    <row r="148" spans="1:2">
      <c r="A148" s="218" t="s">
        <v>350</v>
      </c>
      <c r="B148" s="218" t="s">
        <v>652</v>
      </c>
    </row>
    <row r="149" spans="1:2">
      <c r="A149" s="218" t="s">
        <v>351</v>
      </c>
      <c r="B149" s="218" t="s">
        <v>653</v>
      </c>
    </row>
    <row r="150" spans="1:2">
      <c r="A150" s="218" t="s">
        <v>352</v>
      </c>
      <c r="B150" s="218" t="s">
        <v>654</v>
      </c>
    </row>
    <row r="151" spans="1:2">
      <c r="A151" s="218" t="s">
        <v>353</v>
      </c>
      <c r="B151" s="218" t="s">
        <v>655</v>
      </c>
    </row>
    <row r="152" spans="1:2">
      <c r="A152" s="218" t="s">
        <v>354</v>
      </c>
      <c r="B152" s="218" t="s">
        <v>656</v>
      </c>
    </row>
    <row r="153" spans="1:2">
      <c r="A153" s="218" t="s">
        <v>355</v>
      </c>
      <c r="B153" s="218" t="s">
        <v>657</v>
      </c>
    </row>
    <row r="154" spans="1:2">
      <c r="A154" s="218" t="s">
        <v>356</v>
      </c>
      <c r="B154" s="218" t="s">
        <v>658</v>
      </c>
    </row>
    <row r="155" spans="1:2">
      <c r="A155" s="218" t="s">
        <v>357</v>
      </c>
      <c r="B155" s="218" t="s">
        <v>659</v>
      </c>
    </row>
    <row r="156" spans="1:2">
      <c r="A156" s="218" t="s">
        <v>358</v>
      </c>
      <c r="B156" s="218" t="s">
        <v>660</v>
      </c>
    </row>
    <row r="157" spans="1:2">
      <c r="A157" s="218" t="s">
        <v>359</v>
      </c>
      <c r="B157" s="218" t="s">
        <v>661</v>
      </c>
    </row>
    <row r="158" spans="1:2">
      <c r="A158" s="218" t="s">
        <v>360</v>
      </c>
      <c r="B158" s="218" t="s">
        <v>662</v>
      </c>
    </row>
    <row r="159" spans="1:2">
      <c r="A159" s="218" t="s">
        <v>361</v>
      </c>
      <c r="B159" s="218" t="s">
        <v>663</v>
      </c>
    </row>
    <row r="160" spans="1:2">
      <c r="A160" s="218" t="s">
        <v>362</v>
      </c>
      <c r="B160" s="218" t="s">
        <v>664</v>
      </c>
    </row>
    <row r="161" spans="1:2">
      <c r="A161" s="218" t="s">
        <v>363</v>
      </c>
      <c r="B161" s="218" t="s">
        <v>665</v>
      </c>
    </row>
    <row r="162" spans="1:2">
      <c r="A162" s="218" t="s">
        <v>364</v>
      </c>
      <c r="B162" s="218" t="s">
        <v>666</v>
      </c>
    </row>
    <row r="163" spans="1:2">
      <c r="A163" s="218" t="s">
        <v>365</v>
      </c>
      <c r="B163" s="218" t="s">
        <v>667</v>
      </c>
    </row>
    <row r="164" spans="1:2">
      <c r="A164" s="218" t="s">
        <v>366</v>
      </c>
      <c r="B164" s="218" t="s">
        <v>668</v>
      </c>
    </row>
    <row r="165" spans="1:2">
      <c r="A165" s="218" t="s">
        <v>367</v>
      </c>
      <c r="B165" s="218" t="s">
        <v>669</v>
      </c>
    </row>
    <row r="166" spans="1:2" ht="25.5">
      <c r="A166" s="218" t="s">
        <v>368</v>
      </c>
      <c r="B166" s="218" t="s">
        <v>670</v>
      </c>
    </row>
    <row r="167" spans="1:2">
      <c r="A167" s="218" t="s">
        <v>369</v>
      </c>
      <c r="B167" s="218" t="s">
        <v>671</v>
      </c>
    </row>
    <row r="168" spans="1:2">
      <c r="A168" s="218" t="s">
        <v>370</v>
      </c>
      <c r="B168" s="218" t="s">
        <v>672</v>
      </c>
    </row>
    <row r="169" spans="1:2">
      <c r="A169" s="218" t="s">
        <v>371</v>
      </c>
      <c r="B169" s="218" t="s">
        <v>673</v>
      </c>
    </row>
    <row r="170" spans="1:2">
      <c r="A170" s="218" t="s">
        <v>372</v>
      </c>
      <c r="B170" s="218" t="s">
        <v>674</v>
      </c>
    </row>
    <row r="171" spans="1:2" ht="25.5">
      <c r="A171" s="218" t="s">
        <v>373</v>
      </c>
      <c r="B171" s="218" t="s">
        <v>675</v>
      </c>
    </row>
    <row r="172" spans="1:2">
      <c r="A172" s="218" t="s">
        <v>374</v>
      </c>
      <c r="B172" s="218" t="s">
        <v>676</v>
      </c>
    </row>
    <row r="173" spans="1:2">
      <c r="A173" s="218" t="s">
        <v>375</v>
      </c>
      <c r="B173" s="218" t="s">
        <v>677</v>
      </c>
    </row>
    <row r="174" spans="1:2">
      <c r="A174" s="218" t="s">
        <v>376</v>
      </c>
      <c r="B174" s="218" t="s">
        <v>678</v>
      </c>
    </row>
    <row r="175" spans="1:2">
      <c r="A175" s="218" t="s">
        <v>377</v>
      </c>
      <c r="B175" s="218" t="s">
        <v>679</v>
      </c>
    </row>
    <row r="176" spans="1:2">
      <c r="A176" s="218" t="s">
        <v>378</v>
      </c>
      <c r="B176" s="218" t="s">
        <v>680</v>
      </c>
    </row>
    <row r="177" spans="1:2">
      <c r="A177" s="218" t="s">
        <v>379</v>
      </c>
      <c r="B177" s="218" t="s">
        <v>681</v>
      </c>
    </row>
    <row r="178" spans="1:2">
      <c r="A178" s="218" t="s">
        <v>380</v>
      </c>
      <c r="B178" s="218" t="s">
        <v>682</v>
      </c>
    </row>
    <row r="179" spans="1:2">
      <c r="A179" s="218" t="s">
        <v>381</v>
      </c>
      <c r="B179" s="218" t="s">
        <v>683</v>
      </c>
    </row>
    <row r="180" spans="1:2">
      <c r="A180" s="218" t="s">
        <v>382</v>
      </c>
      <c r="B180" s="218" t="s">
        <v>684</v>
      </c>
    </row>
    <row r="181" spans="1:2">
      <c r="A181" s="218" t="s">
        <v>383</v>
      </c>
      <c r="B181" s="218" t="s">
        <v>685</v>
      </c>
    </row>
    <row r="182" spans="1:2">
      <c r="A182" s="218" t="s">
        <v>384</v>
      </c>
      <c r="B182" s="218" t="s">
        <v>686</v>
      </c>
    </row>
    <row r="183" spans="1:2">
      <c r="A183" s="218" t="s">
        <v>385</v>
      </c>
      <c r="B183" s="218" t="s">
        <v>687</v>
      </c>
    </row>
    <row r="184" spans="1:2">
      <c r="A184" s="218" t="s">
        <v>386</v>
      </c>
      <c r="B184" s="218" t="s">
        <v>688</v>
      </c>
    </row>
    <row r="185" spans="1:2">
      <c r="A185" s="218" t="s">
        <v>387</v>
      </c>
      <c r="B185" s="218" t="s">
        <v>689</v>
      </c>
    </row>
    <row r="186" spans="1:2">
      <c r="A186" s="218" t="s">
        <v>388</v>
      </c>
      <c r="B186" s="218" t="s">
        <v>690</v>
      </c>
    </row>
    <row r="187" spans="1:2" ht="25.5">
      <c r="A187" s="218" t="s">
        <v>389</v>
      </c>
      <c r="B187" s="218" t="s">
        <v>691</v>
      </c>
    </row>
    <row r="188" spans="1:2">
      <c r="A188" s="218" t="s">
        <v>390</v>
      </c>
      <c r="B188" s="218" t="s">
        <v>692</v>
      </c>
    </row>
    <row r="189" spans="1:2">
      <c r="A189" s="218" t="s">
        <v>391</v>
      </c>
      <c r="B189" s="218" t="s">
        <v>693</v>
      </c>
    </row>
    <row r="190" spans="1:2" ht="25.5">
      <c r="A190" s="218" t="s">
        <v>392</v>
      </c>
      <c r="B190" s="218" t="s">
        <v>694</v>
      </c>
    </row>
    <row r="191" spans="1:2" ht="25.5">
      <c r="A191" s="218" t="s">
        <v>393</v>
      </c>
      <c r="B191" s="218" t="s">
        <v>695</v>
      </c>
    </row>
    <row r="192" spans="1:2" ht="25.5">
      <c r="A192" s="218" t="s">
        <v>394</v>
      </c>
      <c r="B192" s="218" t="s">
        <v>696</v>
      </c>
    </row>
    <row r="193" spans="1:2">
      <c r="A193" s="218" t="s">
        <v>395</v>
      </c>
      <c r="B193" s="218" t="s">
        <v>697</v>
      </c>
    </row>
    <row r="194" spans="1:2">
      <c r="A194" s="218" t="s">
        <v>396</v>
      </c>
      <c r="B194" s="218" t="s">
        <v>698</v>
      </c>
    </row>
    <row r="195" spans="1:2">
      <c r="A195" s="218" t="s">
        <v>397</v>
      </c>
      <c r="B195" s="218" t="s">
        <v>699</v>
      </c>
    </row>
    <row r="196" spans="1:2">
      <c r="A196" s="218" t="s">
        <v>398</v>
      </c>
      <c r="B196" s="218" t="s">
        <v>700</v>
      </c>
    </row>
    <row r="197" spans="1:2">
      <c r="A197" s="218" t="s">
        <v>399</v>
      </c>
      <c r="B197" s="218" t="s">
        <v>701</v>
      </c>
    </row>
    <row r="198" spans="1:2">
      <c r="A198" s="218" t="s">
        <v>400</v>
      </c>
      <c r="B198" s="218" t="s">
        <v>702</v>
      </c>
    </row>
    <row r="199" spans="1:2">
      <c r="A199" s="218" t="s">
        <v>401</v>
      </c>
      <c r="B199" s="218" t="s">
        <v>703</v>
      </c>
    </row>
    <row r="200" spans="1:2">
      <c r="A200" s="218" t="s">
        <v>402</v>
      </c>
      <c r="B200" s="218" t="s">
        <v>704</v>
      </c>
    </row>
    <row r="201" spans="1:2">
      <c r="A201" s="218" t="s">
        <v>403</v>
      </c>
      <c r="B201" s="218" t="s">
        <v>705</v>
      </c>
    </row>
    <row r="202" spans="1:2" ht="25.5">
      <c r="A202" s="218" t="s">
        <v>404</v>
      </c>
      <c r="B202" s="218" t="s">
        <v>706</v>
      </c>
    </row>
    <row r="203" spans="1:2">
      <c r="A203" s="218" t="s">
        <v>405</v>
      </c>
      <c r="B203" s="218" t="s">
        <v>707</v>
      </c>
    </row>
    <row r="204" spans="1:2">
      <c r="A204" s="218" t="s">
        <v>406</v>
      </c>
      <c r="B204" s="218" t="s">
        <v>708</v>
      </c>
    </row>
    <row r="205" spans="1:2">
      <c r="A205" s="218" t="s">
        <v>407</v>
      </c>
      <c r="B205" s="218" t="s">
        <v>709</v>
      </c>
    </row>
    <row r="206" spans="1:2">
      <c r="A206" s="218" t="s">
        <v>408</v>
      </c>
      <c r="B206" s="218" t="s">
        <v>710</v>
      </c>
    </row>
    <row r="207" spans="1:2">
      <c r="A207" s="218" t="s">
        <v>409</v>
      </c>
      <c r="B207" s="218" t="s">
        <v>711</v>
      </c>
    </row>
    <row r="208" spans="1:2" ht="25.5">
      <c r="A208" s="218" t="s">
        <v>410</v>
      </c>
      <c r="B208" s="218" t="s">
        <v>712</v>
      </c>
    </row>
    <row r="209" spans="1:2">
      <c r="A209" s="218" t="s">
        <v>411</v>
      </c>
      <c r="B209" s="218" t="s">
        <v>713</v>
      </c>
    </row>
    <row r="210" spans="1:2">
      <c r="A210" s="218" t="s">
        <v>412</v>
      </c>
      <c r="B210" s="218" t="s">
        <v>714</v>
      </c>
    </row>
    <row r="211" spans="1:2">
      <c r="A211" s="218" t="s">
        <v>413</v>
      </c>
      <c r="B211" s="218" t="s">
        <v>715</v>
      </c>
    </row>
    <row r="212" spans="1:2">
      <c r="A212" s="218" t="s">
        <v>414</v>
      </c>
      <c r="B212" s="218" t="s">
        <v>716</v>
      </c>
    </row>
    <row r="213" spans="1:2">
      <c r="A213" s="218" t="s">
        <v>415</v>
      </c>
      <c r="B213" s="218" t="s">
        <v>717</v>
      </c>
    </row>
    <row r="214" spans="1:2">
      <c r="A214" s="218" t="s">
        <v>416</v>
      </c>
      <c r="B214" s="218" t="s">
        <v>718</v>
      </c>
    </row>
    <row r="215" spans="1:2">
      <c r="A215" s="218" t="s">
        <v>417</v>
      </c>
      <c r="B215" s="218" t="s">
        <v>719</v>
      </c>
    </row>
    <row r="216" spans="1:2">
      <c r="A216" s="218" t="s">
        <v>418</v>
      </c>
      <c r="B216" s="218" t="s">
        <v>720</v>
      </c>
    </row>
    <row r="217" spans="1:2">
      <c r="A217" s="218" t="s">
        <v>419</v>
      </c>
      <c r="B217" s="218" t="s">
        <v>721</v>
      </c>
    </row>
    <row r="218" spans="1:2">
      <c r="A218" s="218" t="s">
        <v>420</v>
      </c>
      <c r="B218" s="218" t="s">
        <v>722</v>
      </c>
    </row>
    <row r="219" spans="1:2" ht="25.5">
      <c r="A219" s="218" t="s">
        <v>421</v>
      </c>
      <c r="B219" s="218" t="s">
        <v>723</v>
      </c>
    </row>
    <row r="220" spans="1:2">
      <c r="A220" s="218" t="s">
        <v>422</v>
      </c>
      <c r="B220" s="218" t="s">
        <v>724</v>
      </c>
    </row>
    <row r="221" spans="1:2" ht="25.5">
      <c r="A221" s="218" t="s">
        <v>423</v>
      </c>
      <c r="B221" s="218" t="s">
        <v>725</v>
      </c>
    </row>
    <row r="222" spans="1:2">
      <c r="A222" s="218" t="s">
        <v>424</v>
      </c>
      <c r="B222" s="218" t="s">
        <v>726</v>
      </c>
    </row>
    <row r="223" spans="1:2">
      <c r="A223" s="218" t="s">
        <v>425</v>
      </c>
      <c r="B223" s="218" t="s">
        <v>727</v>
      </c>
    </row>
    <row r="224" spans="1:2">
      <c r="A224" s="218" t="s">
        <v>426</v>
      </c>
      <c r="B224" s="218" t="s">
        <v>728</v>
      </c>
    </row>
    <row r="225" spans="1:2">
      <c r="A225" s="218" t="s">
        <v>427</v>
      </c>
      <c r="B225" s="218" t="s">
        <v>729</v>
      </c>
    </row>
    <row r="226" spans="1:2">
      <c r="A226" s="218" t="s">
        <v>428</v>
      </c>
      <c r="B226" s="218" t="s">
        <v>730</v>
      </c>
    </row>
    <row r="227" spans="1:2">
      <c r="A227" s="218" t="s">
        <v>429</v>
      </c>
      <c r="B227" s="218" t="s">
        <v>731</v>
      </c>
    </row>
    <row r="228" spans="1:2">
      <c r="A228" s="218" t="s">
        <v>430</v>
      </c>
      <c r="B228" s="218" t="s">
        <v>732</v>
      </c>
    </row>
    <row r="229" spans="1:2">
      <c r="A229" s="218" t="s">
        <v>431</v>
      </c>
      <c r="B229" s="218" t="s">
        <v>733</v>
      </c>
    </row>
    <row r="230" spans="1:2">
      <c r="A230" s="218" t="s">
        <v>432</v>
      </c>
      <c r="B230" s="218" t="s">
        <v>734</v>
      </c>
    </row>
    <row r="231" spans="1:2">
      <c r="A231" s="218" t="s">
        <v>433</v>
      </c>
      <c r="B231" s="218" t="s">
        <v>735</v>
      </c>
    </row>
    <row r="232" spans="1:2">
      <c r="A232" s="218" t="s">
        <v>434</v>
      </c>
      <c r="B232" s="218" t="s">
        <v>736</v>
      </c>
    </row>
    <row r="233" spans="1:2">
      <c r="A233" s="218" t="s">
        <v>435</v>
      </c>
      <c r="B233" s="218" t="s">
        <v>737</v>
      </c>
    </row>
    <row r="234" spans="1:2">
      <c r="A234" s="218" t="s">
        <v>436</v>
      </c>
      <c r="B234" s="218" t="s">
        <v>738</v>
      </c>
    </row>
    <row r="235" spans="1:2">
      <c r="A235" s="218" t="s">
        <v>437</v>
      </c>
      <c r="B235" s="218" t="s">
        <v>739</v>
      </c>
    </row>
    <row r="236" spans="1:2">
      <c r="A236" s="218" t="s">
        <v>438</v>
      </c>
      <c r="B236" s="218" t="s">
        <v>740</v>
      </c>
    </row>
    <row r="237" spans="1:2">
      <c r="A237" s="218" t="s">
        <v>439</v>
      </c>
      <c r="B237" s="218" t="s">
        <v>741</v>
      </c>
    </row>
    <row r="238" spans="1:2" ht="25.5">
      <c r="A238" s="218" t="s">
        <v>440</v>
      </c>
      <c r="B238" s="218" t="s">
        <v>742</v>
      </c>
    </row>
    <row r="239" spans="1:2">
      <c r="A239" s="218" t="s">
        <v>441</v>
      </c>
      <c r="B239" s="218" t="s">
        <v>743</v>
      </c>
    </row>
    <row r="240" spans="1:2">
      <c r="A240" s="218" t="s">
        <v>442</v>
      </c>
      <c r="B240" s="218" t="s">
        <v>744</v>
      </c>
    </row>
    <row r="241" spans="1:2">
      <c r="A241" s="218" t="s">
        <v>443</v>
      </c>
      <c r="B241" s="218" t="s">
        <v>745</v>
      </c>
    </row>
    <row r="242" spans="1:2" ht="25.5">
      <c r="A242" s="218" t="s">
        <v>444</v>
      </c>
      <c r="B242" s="218" t="s">
        <v>746</v>
      </c>
    </row>
    <row r="243" spans="1:2">
      <c r="A243" s="218" t="s">
        <v>445</v>
      </c>
      <c r="B243" s="218" t="s">
        <v>747</v>
      </c>
    </row>
    <row r="244" spans="1:2">
      <c r="A244" s="218" t="s">
        <v>446</v>
      </c>
      <c r="B244" s="218" t="s">
        <v>748</v>
      </c>
    </row>
    <row r="245" spans="1:2">
      <c r="A245" s="218" t="s">
        <v>447</v>
      </c>
      <c r="B245" s="218" t="s">
        <v>749</v>
      </c>
    </row>
    <row r="246" spans="1:2">
      <c r="A246" s="218" t="s">
        <v>448</v>
      </c>
      <c r="B246" s="218" t="s">
        <v>750</v>
      </c>
    </row>
    <row r="247" spans="1:2">
      <c r="A247" s="218" t="s">
        <v>449</v>
      </c>
      <c r="B247" s="218" t="s">
        <v>751</v>
      </c>
    </row>
    <row r="248" spans="1:2">
      <c r="A248" s="218" t="s">
        <v>450</v>
      </c>
      <c r="B248" s="218" t="s">
        <v>752</v>
      </c>
    </row>
    <row r="249" spans="1:2">
      <c r="A249" s="218" t="s">
        <v>451</v>
      </c>
      <c r="B249" s="218" t="s">
        <v>753</v>
      </c>
    </row>
    <row r="250" spans="1:2">
      <c r="A250" s="218" t="s">
        <v>452</v>
      </c>
      <c r="B250" s="218" t="s">
        <v>754</v>
      </c>
    </row>
  </sheetData>
  <sheetProtection password="B943" sheet="1" objects="1" scenarios="1"/>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2">
    <pageSetUpPr fitToPage="1"/>
  </sheetPr>
  <dimension ref="A1:AM53"/>
  <sheetViews>
    <sheetView tabSelected="1" view="pageBreakPreview" zoomScaleNormal="100" zoomScaleSheetLayoutView="100" workbookViewId="0">
      <selection activeCell="A27" sqref="A27:B27"/>
    </sheetView>
  </sheetViews>
  <sheetFormatPr defaultRowHeight="15"/>
  <cols>
    <col min="1" max="1" width="20.42578125" style="106" bestFit="1" customWidth="1"/>
    <col min="2" max="2" width="14" style="106" customWidth="1"/>
    <col min="3" max="3" width="70" style="106" customWidth="1"/>
    <col min="4" max="4" width="12.42578125" style="106" bestFit="1" customWidth="1"/>
    <col min="5" max="5" width="11.28515625" style="106" bestFit="1" customWidth="1"/>
    <col min="6" max="7" width="9.140625" style="106"/>
    <col min="8" max="8" width="9.140625" style="106" customWidth="1"/>
    <col min="9" max="16384" width="9.140625" style="106"/>
  </cols>
  <sheetData>
    <row r="1" spans="1:39" ht="15.75" customHeight="1">
      <c r="A1" s="281" t="s">
        <v>844</v>
      </c>
      <c r="B1" s="281"/>
      <c r="C1" s="281"/>
      <c r="D1" s="281"/>
      <c r="E1" s="281"/>
      <c r="F1" s="22"/>
      <c r="G1" s="22"/>
      <c r="H1" s="22"/>
    </row>
    <row r="2" spans="1:39">
      <c r="A2" s="22"/>
      <c r="B2" s="22"/>
      <c r="C2" s="22"/>
      <c r="D2" s="22"/>
      <c r="E2" s="22"/>
      <c r="F2" s="22"/>
      <c r="G2" s="22"/>
      <c r="H2" s="22"/>
    </row>
    <row r="3" spans="1:39">
      <c r="A3" s="22"/>
      <c r="B3" s="22"/>
      <c r="C3" s="22"/>
      <c r="D3" s="22"/>
      <c r="E3" s="22"/>
      <c r="F3" s="22"/>
      <c r="G3" s="22"/>
      <c r="H3" s="22"/>
    </row>
    <row r="4" spans="1:39" ht="18.75">
      <c r="A4" s="21" t="s">
        <v>809</v>
      </c>
      <c r="B4" s="22"/>
      <c r="C4" s="22"/>
      <c r="D4" s="22"/>
      <c r="E4" s="22"/>
      <c r="F4" s="22"/>
      <c r="G4" s="22"/>
      <c r="H4" s="22"/>
    </row>
    <row r="5" spans="1:39" ht="18.75">
      <c r="A5" s="21"/>
      <c r="B5" s="22"/>
      <c r="C5" s="22"/>
      <c r="D5" s="22"/>
      <c r="E5" s="22"/>
      <c r="F5" s="22"/>
      <c r="G5" s="22"/>
      <c r="H5" s="22"/>
    </row>
    <row r="6" spans="1:39" ht="18.75">
      <c r="A6" s="34"/>
      <c r="B6" s="23"/>
      <c r="C6" s="23"/>
      <c r="D6" s="23"/>
      <c r="E6" s="23"/>
      <c r="F6" s="24"/>
      <c r="G6" s="22"/>
      <c r="H6" s="22"/>
    </row>
    <row r="7" spans="1:39" ht="32.25" customHeight="1">
      <c r="A7" s="291" t="s">
        <v>807</v>
      </c>
      <c r="B7" s="292"/>
      <c r="C7" s="292"/>
      <c r="D7" s="292"/>
      <c r="E7" s="292"/>
      <c r="F7" s="293"/>
      <c r="G7" s="22"/>
      <c r="H7" s="22"/>
    </row>
    <row r="8" spans="1:39" ht="18.75">
      <c r="A8" s="21"/>
      <c r="B8" s="22"/>
      <c r="C8" s="22"/>
      <c r="D8" s="22"/>
      <c r="E8" s="22"/>
      <c r="F8" s="22"/>
      <c r="G8" s="22"/>
      <c r="H8" s="22"/>
    </row>
    <row r="9" spans="1:39" ht="18.75">
      <c r="A9" s="21"/>
      <c r="B9" s="22"/>
      <c r="C9" s="22"/>
      <c r="D9" s="22"/>
      <c r="E9" s="22"/>
      <c r="F9" s="22"/>
      <c r="G9" s="22"/>
      <c r="H9" s="22"/>
    </row>
    <row r="10" spans="1:39" s="199" customFormat="1" ht="15.75">
      <c r="A10" s="25" t="s">
        <v>16</v>
      </c>
      <c r="B10" s="171">
        <v>42506</v>
      </c>
      <c r="C10" s="8"/>
      <c r="D10" s="8"/>
      <c r="E10" s="26"/>
      <c r="F10" s="26"/>
      <c r="G10" s="8"/>
      <c r="H10" s="8"/>
      <c r="I10" s="106"/>
      <c r="J10" s="106"/>
      <c r="K10" s="106"/>
      <c r="L10" s="106"/>
      <c r="M10" s="106"/>
      <c r="N10" s="106"/>
      <c r="O10" s="106"/>
      <c r="P10" s="106"/>
      <c r="Q10" s="106"/>
      <c r="R10" s="196"/>
      <c r="S10" s="196"/>
      <c r="T10" s="196"/>
      <c r="U10" s="197"/>
      <c r="V10" s="197"/>
      <c r="W10" s="197"/>
      <c r="X10" s="197"/>
      <c r="Y10" s="197"/>
      <c r="Z10" s="198"/>
      <c r="AA10" s="197"/>
      <c r="AB10" s="197"/>
      <c r="AC10" s="197"/>
      <c r="AD10" s="197"/>
      <c r="AE10" s="197"/>
      <c r="AF10" s="197"/>
      <c r="AG10" s="197"/>
      <c r="AH10" s="197"/>
      <c r="AI10" s="197"/>
      <c r="AJ10" s="197"/>
      <c r="AK10" s="197"/>
      <c r="AL10" s="197"/>
      <c r="AM10" s="197"/>
    </row>
    <row r="11" spans="1:39" s="199" customFormat="1" ht="15.75">
      <c r="A11" s="3" t="s">
        <v>17</v>
      </c>
      <c r="B11" s="172">
        <v>4</v>
      </c>
      <c r="C11" s="8"/>
      <c r="D11" s="8"/>
      <c r="E11" s="27"/>
      <c r="F11" s="27"/>
      <c r="G11" s="8"/>
      <c r="H11" s="8"/>
      <c r="I11" s="106"/>
      <c r="J11" s="106"/>
      <c r="K11" s="106"/>
      <c r="L11" s="106"/>
      <c r="M11" s="106"/>
      <c r="N11" s="106"/>
      <c r="O11" s="106"/>
      <c r="P11" s="106"/>
      <c r="Q11" s="106"/>
      <c r="R11" s="196"/>
      <c r="S11" s="196"/>
      <c r="T11" s="196"/>
      <c r="U11" s="197"/>
      <c r="V11" s="197"/>
      <c r="W11" s="197"/>
      <c r="X11" s="197"/>
      <c r="Y11" s="197"/>
      <c r="Z11" s="198"/>
      <c r="AA11" s="197"/>
      <c r="AB11" s="197"/>
      <c r="AC11" s="197"/>
      <c r="AD11" s="197"/>
      <c r="AE11" s="197"/>
      <c r="AF11" s="197"/>
      <c r="AG11" s="197"/>
      <c r="AH11" s="197"/>
      <c r="AI11" s="197"/>
      <c r="AJ11" s="197"/>
      <c r="AK11" s="197"/>
      <c r="AL11" s="197"/>
      <c r="AM11" s="197"/>
    </row>
    <row r="12" spans="1:39" s="199" customFormat="1" ht="15.75">
      <c r="A12" s="3"/>
      <c r="B12" s="28"/>
      <c r="C12" s="8"/>
      <c r="D12" s="8"/>
      <c r="E12" s="27"/>
      <c r="F12" s="27"/>
      <c r="G12" s="8"/>
      <c r="H12" s="8"/>
      <c r="I12" s="106"/>
      <c r="J12" s="106"/>
      <c r="K12" s="106"/>
      <c r="L12" s="106"/>
      <c r="M12" s="106"/>
      <c r="N12" s="106"/>
      <c r="O12" s="106"/>
      <c r="P12" s="106"/>
      <c r="Q12" s="106"/>
      <c r="R12" s="196"/>
      <c r="S12" s="196"/>
      <c r="T12" s="196"/>
      <c r="U12" s="197"/>
      <c r="V12" s="197"/>
      <c r="W12" s="197"/>
      <c r="X12" s="197"/>
      <c r="Y12" s="197"/>
      <c r="Z12" s="198"/>
      <c r="AA12" s="197"/>
      <c r="AB12" s="197"/>
      <c r="AC12" s="197"/>
      <c r="AD12" s="197"/>
      <c r="AE12" s="197"/>
      <c r="AF12" s="197"/>
      <c r="AG12" s="197"/>
      <c r="AH12" s="197"/>
      <c r="AI12" s="197"/>
      <c r="AJ12" s="197"/>
      <c r="AK12" s="197"/>
      <c r="AL12" s="197"/>
      <c r="AM12" s="197"/>
    </row>
    <row r="13" spans="1:39" s="199" customFormat="1" ht="15.75">
      <c r="A13" s="295" t="s">
        <v>963</v>
      </c>
      <c r="B13" s="295"/>
      <c r="C13" s="295"/>
      <c r="D13" s="8"/>
      <c r="E13" s="27"/>
      <c r="F13" s="27"/>
      <c r="G13" s="8"/>
      <c r="H13" s="8"/>
      <c r="I13" s="106"/>
      <c r="J13" s="106"/>
      <c r="K13" s="106"/>
      <c r="L13" s="106"/>
      <c r="M13" s="106"/>
      <c r="N13" s="106"/>
      <c r="O13" s="106"/>
      <c r="P13" s="106"/>
      <c r="Q13" s="106"/>
      <c r="R13" s="196"/>
      <c r="S13" s="196"/>
      <c r="T13" s="196"/>
      <c r="U13" s="197"/>
      <c r="V13" s="197"/>
      <c r="W13" s="197"/>
      <c r="X13" s="197"/>
      <c r="Y13" s="197"/>
      <c r="Z13" s="198"/>
      <c r="AA13" s="197"/>
      <c r="AB13" s="197"/>
      <c r="AC13" s="197"/>
      <c r="AD13" s="197"/>
      <c r="AE13" s="197"/>
      <c r="AF13" s="197"/>
      <c r="AG13" s="197"/>
      <c r="AH13" s="197"/>
      <c r="AI13" s="197"/>
      <c r="AJ13" s="197"/>
      <c r="AK13" s="197"/>
      <c r="AL13" s="197"/>
      <c r="AM13" s="197"/>
    </row>
    <row r="14" spans="1:39" s="199" customFormat="1" ht="15.75">
      <c r="A14" s="289" t="s">
        <v>42</v>
      </c>
      <c r="B14" s="290"/>
      <c r="C14" s="33"/>
      <c r="D14" s="29"/>
      <c r="E14" s="29"/>
      <c r="F14" s="29"/>
      <c r="G14" s="29"/>
      <c r="H14" s="29"/>
      <c r="I14" s="106"/>
      <c r="J14" s="106"/>
      <c r="K14" s="106"/>
      <c r="L14" s="106"/>
      <c r="M14" s="106"/>
      <c r="N14" s="106"/>
      <c r="O14" s="106"/>
      <c r="P14" s="106"/>
      <c r="Q14" s="106"/>
      <c r="R14" s="196"/>
      <c r="S14" s="196"/>
      <c r="T14" s="196"/>
      <c r="U14" s="197"/>
      <c r="V14" s="197"/>
      <c r="W14" s="197"/>
      <c r="X14" s="197"/>
      <c r="Y14" s="197"/>
      <c r="Z14" s="198"/>
      <c r="AA14" s="197"/>
      <c r="AB14" s="197"/>
      <c r="AC14" s="197"/>
      <c r="AD14" s="197"/>
      <c r="AE14" s="197"/>
      <c r="AF14" s="197"/>
      <c r="AG14" s="197"/>
      <c r="AH14" s="197"/>
      <c r="AI14" s="197"/>
      <c r="AJ14" s="197"/>
      <c r="AK14" s="197"/>
      <c r="AL14" s="197"/>
      <c r="AM14" s="197"/>
    </row>
    <row r="15" spans="1:39" s="199" customFormat="1" ht="15.75">
      <c r="A15" s="289" t="s">
        <v>139</v>
      </c>
      <c r="B15" s="290"/>
      <c r="C15" s="220">
        <v>42369</v>
      </c>
      <c r="D15" s="8"/>
      <c r="E15" s="29"/>
      <c r="F15" s="29"/>
      <c r="G15" s="29"/>
      <c r="H15" s="29"/>
      <c r="I15" s="106"/>
      <c r="J15" s="106"/>
      <c r="K15" s="106"/>
      <c r="L15" s="106"/>
      <c r="M15" s="106"/>
      <c r="N15" s="106"/>
      <c r="O15" s="106"/>
      <c r="P15" s="106"/>
      <c r="Q15" s="106"/>
      <c r="R15" s="196"/>
      <c r="S15" s="196"/>
      <c r="T15" s="196"/>
      <c r="U15" s="197"/>
      <c r="V15" s="197"/>
      <c r="W15" s="197"/>
      <c r="X15" s="197"/>
      <c r="Y15" s="197"/>
      <c r="Z15" s="198"/>
      <c r="AA15" s="197"/>
      <c r="AB15" s="197"/>
      <c r="AC15" s="197"/>
      <c r="AD15" s="197"/>
      <c r="AE15" s="197"/>
      <c r="AF15" s="197"/>
      <c r="AG15" s="197"/>
      <c r="AH15" s="197"/>
      <c r="AI15" s="197"/>
      <c r="AJ15" s="197"/>
      <c r="AK15" s="197"/>
      <c r="AL15" s="197"/>
      <c r="AM15" s="197"/>
    </row>
    <row r="16" spans="1:39" s="199" customFormat="1" ht="15.75">
      <c r="A16" s="289" t="s">
        <v>808</v>
      </c>
      <c r="B16" s="290"/>
      <c r="C16" s="220">
        <f>IF(OR(C15=42735,C15=44196),C15-366,C15-365)</f>
        <v>42004</v>
      </c>
      <c r="D16" s="29"/>
      <c r="F16" s="29"/>
      <c r="G16" s="29"/>
      <c r="H16" s="29"/>
      <c r="I16" s="106"/>
      <c r="J16" s="106"/>
      <c r="K16" s="106"/>
      <c r="L16" s="106"/>
      <c r="M16" s="106"/>
      <c r="N16" s="106"/>
      <c r="O16" s="106"/>
      <c r="P16" s="106"/>
      <c r="Q16" s="106"/>
      <c r="R16" s="196"/>
      <c r="S16" s="196"/>
      <c r="T16" s="196"/>
      <c r="U16" s="197"/>
      <c r="V16" s="197"/>
      <c r="W16" s="197"/>
      <c r="X16" s="197"/>
      <c r="Y16" s="197"/>
      <c r="Z16" s="198"/>
      <c r="AA16" s="197"/>
      <c r="AB16" s="197"/>
      <c r="AC16" s="197"/>
      <c r="AD16" s="197"/>
      <c r="AE16" s="197"/>
      <c r="AF16" s="197"/>
      <c r="AG16" s="197"/>
      <c r="AH16" s="197"/>
      <c r="AI16" s="197"/>
      <c r="AJ16" s="197"/>
      <c r="AK16" s="197"/>
      <c r="AL16" s="197"/>
      <c r="AM16" s="197"/>
    </row>
    <row r="17" spans="1:39" s="199" customFormat="1" ht="15.75">
      <c r="A17" s="294" t="s">
        <v>18</v>
      </c>
      <c r="B17" s="290"/>
      <c r="C17" s="4"/>
      <c r="D17" s="29"/>
      <c r="E17" s="232"/>
      <c r="F17" s="29"/>
      <c r="G17" s="29"/>
      <c r="H17" s="29"/>
      <c r="I17" s="106"/>
      <c r="J17" s="106"/>
      <c r="K17" s="106"/>
      <c r="L17" s="106"/>
      <c r="M17" s="106"/>
      <c r="N17" s="106"/>
      <c r="O17" s="106"/>
      <c r="P17" s="106"/>
      <c r="Q17" s="106"/>
      <c r="R17" s="196"/>
      <c r="S17" s="196"/>
      <c r="T17" s="196"/>
      <c r="U17" s="197"/>
      <c r="V17" s="197"/>
      <c r="W17" s="197"/>
      <c r="X17" s="197"/>
      <c r="Y17" s="197"/>
      <c r="Z17" s="198"/>
      <c r="AA17" s="197"/>
      <c r="AB17" s="197"/>
      <c r="AC17" s="197"/>
      <c r="AD17" s="197"/>
      <c r="AE17" s="197"/>
      <c r="AF17" s="197"/>
      <c r="AG17" s="197"/>
      <c r="AH17" s="197"/>
      <c r="AI17" s="197"/>
      <c r="AJ17" s="197"/>
      <c r="AK17" s="197"/>
      <c r="AL17" s="197"/>
      <c r="AM17" s="197"/>
    </row>
    <row r="18" spans="1:39" s="199" customFormat="1" ht="15.75">
      <c r="A18" s="294" t="s">
        <v>182</v>
      </c>
      <c r="B18" s="290"/>
      <c r="C18" s="2"/>
      <c r="D18" s="29"/>
      <c r="E18" s="29"/>
      <c r="F18" s="29"/>
      <c r="G18" s="29"/>
      <c r="H18" s="29"/>
      <c r="I18" s="106"/>
      <c r="J18" s="106"/>
      <c r="K18" s="106"/>
      <c r="L18" s="106"/>
      <c r="M18" s="106"/>
      <c r="N18" s="106"/>
      <c r="O18" s="106"/>
      <c r="P18" s="106"/>
      <c r="Q18" s="106"/>
      <c r="R18" s="196"/>
      <c r="S18" s="196"/>
      <c r="T18" s="196"/>
      <c r="U18" s="197"/>
      <c r="V18" s="197"/>
      <c r="W18" s="197"/>
      <c r="X18" s="197"/>
      <c r="Y18" s="197"/>
      <c r="Z18" s="198"/>
      <c r="AA18" s="197"/>
      <c r="AB18" s="197"/>
      <c r="AC18" s="197"/>
      <c r="AD18" s="197"/>
      <c r="AE18" s="197"/>
      <c r="AF18" s="197"/>
      <c r="AG18" s="197"/>
      <c r="AH18" s="197"/>
      <c r="AI18" s="197"/>
      <c r="AJ18" s="197"/>
      <c r="AK18" s="197"/>
      <c r="AL18" s="197"/>
      <c r="AM18" s="197"/>
    </row>
    <row r="19" spans="1:39" s="199" customFormat="1" ht="15.75">
      <c r="A19" s="294" t="s">
        <v>184</v>
      </c>
      <c r="B19" s="290"/>
      <c r="C19" s="2"/>
      <c r="D19" s="29"/>
      <c r="E19" s="29"/>
      <c r="F19" s="29"/>
      <c r="G19" s="29"/>
      <c r="H19" s="29"/>
      <c r="I19" s="106"/>
      <c r="J19" s="106"/>
      <c r="K19" s="106"/>
      <c r="L19" s="106"/>
      <c r="M19" s="106"/>
      <c r="N19" s="106"/>
      <c r="O19" s="106"/>
      <c r="P19" s="106"/>
      <c r="Q19" s="106"/>
      <c r="R19" s="196"/>
      <c r="S19" s="196"/>
      <c r="T19" s="196"/>
      <c r="U19" s="197"/>
      <c r="V19" s="197"/>
      <c r="W19" s="197"/>
      <c r="X19" s="197"/>
      <c r="Y19" s="197"/>
      <c r="Z19" s="198"/>
      <c r="AA19" s="197"/>
      <c r="AB19" s="197"/>
      <c r="AC19" s="197"/>
      <c r="AD19" s="197"/>
      <c r="AE19" s="197"/>
      <c r="AF19" s="197"/>
      <c r="AG19" s="197"/>
      <c r="AH19" s="197"/>
      <c r="AI19" s="197"/>
      <c r="AJ19" s="197"/>
      <c r="AK19" s="197"/>
      <c r="AL19" s="197"/>
      <c r="AM19" s="197"/>
    </row>
    <row r="20" spans="1:39" s="199" customFormat="1" ht="15.75">
      <c r="A20" s="294" t="s">
        <v>21</v>
      </c>
      <c r="B20" s="290"/>
      <c r="C20" s="1"/>
      <c r="D20" s="29"/>
      <c r="E20" s="29"/>
      <c r="F20" s="29"/>
      <c r="G20" s="29"/>
      <c r="H20" s="29"/>
      <c r="I20" s="106"/>
      <c r="J20" s="106"/>
      <c r="K20" s="106"/>
      <c r="L20" s="106"/>
      <c r="M20" s="106"/>
      <c r="N20" s="106"/>
      <c r="O20" s="106"/>
      <c r="P20" s="106"/>
      <c r="Q20" s="106"/>
      <c r="R20" s="196"/>
      <c r="S20" s="196"/>
      <c r="T20" s="196"/>
      <c r="U20" s="197"/>
      <c r="V20" s="197"/>
      <c r="W20" s="197"/>
      <c r="X20" s="197"/>
      <c r="Y20" s="197"/>
      <c r="Z20" s="198"/>
      <c r="AA20" s="197"/>
      <c r="AB20" s="197"/>
      <c r="AC20" s="197"/>
      <c r="AD20" s="197"/>
      <c r="AE20" s="197"/>
      <c r="AF20" s="197"/>
      <c r="AG20" s="197"/>
      <c r="AH20" s="197"/>
      <c r="AI20" s="197"/>
      <c r="AJ20" s="197"/>
      <c r="AK20" s="197"/>
      <c r="AL20" s="197"/>
      <c r="AM20" s="197"/>
    </row>
    <row r="21" spans="1:39" ht="15.75">
      <c r="A21" s="294" t="s">
        <v>22</v>
      </c>
      <c r="B21" s="290"/>
      <c r="C21" s="173" t="s">
        <v>23</v>
      </c>
      <c r="D21" s="22"/>
      <c r="E21" s="22"/>
      <c r="F21" s="22"/>
      <c r="G21" s="22"/>
      <c r="H21" s="22"/>
    </row>
    <row r="22" spans="1:39">
      <c r="A22" s="22"/>
      <c r="B22" s="22"/>
      <c r="C22" s="22"/>
      <c r="D22" s="22"/>
      <c r="E22" s="22"/>
      <c r="F22" s="22"/>
      <c r="G22" s="22"/>
      <c r="H22" s="22"/>
    </row>
    <row r="23" spans="1:39" ht="15.75">
      <c r="A23" s="295" t="s">
        <v>957</v>
      </c>
      <c r="B23" s="295"/>
      <c r="C23" s="295"/>
      <c r="D23" s="22"/>
      <c r="E23" s="22"/>
      <c r="F23" s="22"/>
      <c r="G23" s="22"/>
      <c r="H23" s="22"/>
    </row>
    <row r="24" spans="1:39" ht="15.75">
      <c r="A24" s="289" t="s">
        <v>958</v>
      </c>
      <c r="B24" s="290"/>
      <c r="C24" s="230"/>
      <c r="D24" s="22"/>
      <c r="E24" s="22"/>
      <c r="F24" s="22"/>
      <c r="G24" s="22"/>
      <c r="H24" s="22"/>
      <c r="S24" s="200"/>
      <c r="T24" s="200"/>
      <c r="U24" s="200"/>
      <c r="V24" s="200"/>
      <c r="W24" s="200"/>
      <c r="X24" s="200"/>
      <c r="Y24" s="200"/>
    </row>
    <row r="25" spans="1:39" ht="15.75">
      <c r="A25" s="289" t="s">
        <v>959</v>
      </c>
      <c r="B25" s="290"/>
      <c r="C25" s="230"/>
      <c r="D25" s="22"/>
      <c r="E25" s="22"/>
      <c r="F25" s="22"/>
      <c r="G25" s="22"/>
      <c r="H25" s="22"/>
      <c r="S25" s="200"/>
      <c r="T25" s="200"/>
      <c r="U25" s="200"/>
      <c r="V25" s="200"/>
      <c r="W25" s="200"/>
      <c r="X25" s="200"/>
      <c r="Y25" s="200"/>
    </row>
    <row r="26" spans="1:39" s="201" customFormat="1" ht="15.75">
      <c r="A26" s="289" t="s">
        <v>960</v>
      </c>
      <c r="B26" s="290"/>
      <c r="C26" s="233"/>
      <c r="D26" s="22"/>
      <c r="E26" s="22"/>
      <c r="F26" s="22"/>
      <c r="G26" s="22"/>
      <c r="H26" s="22"/>
      <c r="I26" s="106"/>
      <c r="J26" s="106"/>
      <c r="K26" s="106"/>
      <c r="L26" s="106"/>
      <c r="M26" s="106"/>
      <c r="N26" s="106"/>
      <c r="O26" s="106"/>
      <c r="P26" s="106"/>
      <c r="Q26" s="106"/>
      <c r="R26" s="106"/>
    </row>
    <row r="27" spans="1:39" s="201" customFormat="1" ht="15.75">
      <c r="A27" s="289" t="s">
        <v>961</v>
      </c>
      <c r="B27" s="290"/>
      <c r="C27" s="233"/>
      <c r="D27" s="22"/>
      <c r="E27" s="22"/>
      <c r="F27" s="22"/>
      <c r="G27" s="22"/>
      <c r="H27" s="22"/>
      <c r="I27" s="106"/>
      <c r="J27" s="106"/>
      <c r="K27" s="106"/>
      <c r="L27" s="106"/>
      <c r="M27" s="106"/>
      <c r="N27" s="106"/>
      <c r="O27" s="106"/>
      <c r="P27" s="106"/>
      <c r="Q27" s="106"/>
      <c r="R27" s="106"/>
    </row>
    <row r="28" spans="1:39" s="201" customFormat="1" ht="15.75">
      <c r="A28" s="289" t="s">
        <v>962</v>
      </c>
      <c r="B28" s="290"/>
      <c r="C28" s="230"/>
      <c r="D28" s="22"/>
      <c r="E28" s="22"/>
      <c r="F28" s="22"/>
      <c r="G28" s="22"/>
      <c r="H28" s="22"/>
      <c r="I28" s="106"/>
      <c r="J28" s="106"/>
      <c r="K28" s="106"/>
      <c r="L28" s="106"/>
      <c r="M28" s="106"/>
      <c r="N28" s="106"/>
      <c r="O28" s="106"/>
      <c r="P28" s="106"/>
      <c r="Q28" s="106"/>
      <c r="R28" s="106"/>
    </row>
    <row r="29" spans="1:39" s="201" customFormat="1">
      <c r="B29" s="22"/>
      <c r="D29" s="22"/>
      <c r="E29" s="22"/>
      <c r="F29" s="22"/>
      <c r="G29" s="22"/>
      <c r="H29" s="22"/>
      <c r="I29" s="106"/>
      <c r="J29" s="106"/>
      <c r="K29" s="106"/>
      <c r="L29" s="106"/>
      <c r="M29" s="106"/>
      <c r="N29" s="106"/>
      <c r="O29" s="106"/>
      <c r="P29" s="106"/>
      <c r="Q29" s="106"/>
      <c r="R29" s="106"/>
    </row>
    <row r="30" spans="1:39" s="201" customFormat="1" ht="15" customHeight="1">
      <c r="A30" s="231"/>
      <c r="B30" s="296" t="s">
        <v>799</v>
      </c>
      <c r="C30" s="297"/>
      <c r="D30" s="297"/>
      <c r="E30" s="298"/>
      <c r="F30" s="231"/>
      <c r="G30" s="231"/>
      <c r="H30" s="106"/>
      <c r="I30" s="106"/>
      <c r="J30" s="106"/>
      <c r="K30" s="106"/>
      <c r="L30" s="106"/>
      <c r="M30" s="106"/>
      <c r="N30" s="106"/>
      <c r="O30" s="106"/>
      <c r="P30" s="106"/>
      <c r="Q30" s="106"/>
    </row>
    <row r="31" spans="1:39" s="201" customFormat="1" ht="15" customHeight="1">
      <c r="A31" s="231"/>
      <c r="B31" s="299"/>
      <c r="C31" s="300"/>
      <c r="D31" s="300"/>
      <c r="E31" s="301"/>
      <c r="F31" s="231"/>
      <c r="G31" s="231"/>
      <c r="H31" s="22"/>
      <c r="I31" s="106"/>
      <c r="J31" s="106"/>
      <c r="K31" s="106"/>
      <c r="L31" s="106"/>
      <c r="M31" s="106"/>
      <c r="N31" s="106"/>
      <c r="O31" s="106"/>
      <c r="P31" s="106"/>
      <c r="Q31" s="106"/>
    </row>
    <row r="32" spans="1:39" s="201" customFormat="1" ht="15.75">
      <c r="A32" s="231"/>
      <c r="B32" s="258"/>
      <c r="C32" s="259"/>
      <c r="D32" s="259"/>
      <c r="E32" s="260"/>
      <c r="F32" s="231"/>
      <c r="G32" s="231"/>
      <c r="H32" s="22"/>
      <c r="I32" s="106"/>
      <c r="J32" s="106"/>
      <c r="K32" s="106"/>
      <c r="L32" s="106"/>
      <c r="M32" s="106"/>
      <c r="N32" s="106"/>
      <c r="O32" s="106"/>
      <c r="P32" s="106"/>
      <c r="Q32" s="106"/>
      <c r="R32" s="106"/>
      <c r="S32" s="106"/>
      <c r="T32" s="106"/>
      <c r="U32" s="106"/>
    </row>
    <row r="33" spans="1:25" ht="15.75">
      <c r="A33" s="22"/>
      <c r="B33" s="265"/>
      <c r="C33" s="302" t="str">
        <f>IF(OR(ISBLANK(C14),ISBLANK(C15),ISBLANK(C16),ISBLANK(C17),ISBLANK(C18),ISBLANK(C19),ISBLANK(C20),ISBLANK(C21),ISBLANK(C24),ISBLANK(C25),ISBLANK(C26),ISBLANK(C27),ISBLANK(C28)),"FALSE","TRUE")</f>
        <v>FALSE</v>
      </c>
      <c r="D33" s="302"/>
      <c r="E33" s="260"/>
      <c r="F33" s="22"/>
      <c r="G33" s="22"/>
      <c r="H33" s="22"/>
      <c r="V33" s="201"/>
      <c r="W33" s="201"/>
      <c r="X33" s="201"/>
    </row>
    <row r="34" spans="1:25" ht="15.75">
      <c r="A34" s="22"/>
      <c r="B34" s="184"/>
      <c r="C34" s="150"/>
      <c r="D34" s="150"/>
      <c r="E34" s="121"/>
      <c r="F34" s="22"/>
      <c r="G34" s="22"/>
      <c r="H34" s="22"/>
      <c r="V34" s="201"/>
      <c r="W34" s="201"/>
      <c r="X34" s="201"/>
    </row>
    <row r="35" spans="1:25">
      <c r="B35" s="22"/>
      <c r="C35" s="22"/>
      <c r="D35" s="22"/>
      <c r="E35" s="22"/>
      <c r="F35" s="22"/>
      <c r="G35" s="22"/>
      <c r="H35" s="22"/>
      <c r="W35" s="201"/>
      <c r="X35" s="201"/>
      <c r="Y35" s="201"/>
    </row>
    <row r="36" spans="1:25">
      <c r="S36" s="201"/>
      <c r="T36" s="201"/>
      <c r="U36" s="201"/>
      <c r="V36" s="201"/>
      <c r="W36" s="201"/>
      <c r="X36" s="201"/>
      <c r="Y36" s="201"/>
    </row>
    <row r="37" spans="1:25">
      <c r="U37" s="201"/>
      <c r="V37" s="201"/>
      <c r="W37" s="201"/>
      <c r="X37" s="201"/>
      <c r="Y37" s="201"/>
    </row>
    <row r="38" spans="1:25">
      <c r="U38" s="202"/>
      <c r="V38" s="202"/>
      <c r="W38" s="202"/>
      <c r="X38" s="202"/>
      <c r="Y38" s="202"/>
    </row>
    <row r="39" spans="1:25">
      <c r="U39" s="201"/>
      <c r="V39" s="201"/>
      <c r="W39" s="201"/>
      <c r="X39" s="201"/>
      <c r="Y39" s="201"/>
    </row>
    <row r="40" spans="1:25">
      <c r="U40" s="201"/>
      <c r="V40" s="201"/>
      <c r="W40" s="201"/>
      <c r="X40" s="201"/>
      <c r="Y40" s="201"/>
    </row>
    <row r="41" spans="1:25">
      <c r="U41" s="201"/>
      <c r="V41" s="201"/>
      <c r="W41" s="201"/>
      <c r="X41" s="201"/>
      <c r="Y41" s="201"/>
    </row>
    <row r="42" spans="1:25">
      <c r="U42" s="201"/>
      <c r="V42" s="201"/>
      <c r="W42" s="201"/>
      <c r="X42" s="201"/>
      <c r="Y42" s="201"/>
    </row>
    <row r="43" spans="1:25">
      <c r="U43" s="201"/>
      <c r="V43" s="201"/>
      <c r="W43" s="201"/>
      <c r="X43" s="201"/>
      <c r="Y43" s="201"/>
    </row>
    <row r="53" spans="8:8" ht="15.75">
      <c r="H53" s="203"/>
    </row>
  </sheetData>
  <sheetProtection password="B943" sheet="1" objects="1" scenarios="1"/>
  <mergeCells count="19">
    <mergeCell ref="A28:B28"/>
    <mergeCell ref="A13:C13"/>
    <mergeCell ref="B30:E31"/>
    <mergeCell ref="C33:D33"/>
    <mergeCell ref="A23:C23"/>
    <mergeCell ref="A24:B24"/>
    <mergeCell ref="A25:B25"/>
    <mergeCell ref="A26:B26"/>
    <mergeCell ref="A27:B27"/>
    <mergeCell ref="A1:E1"/>
    <mergeCell ref="A16:B16"/>
    <mergeCell ref="A15:B15"/>
    <mergeCell ref="A7:F7"/>
    <mergeCell ref="A21:B21"/>
    <mergeCell ref="A17:B17"/>
    <mergeCell ref="A18:B18"/>
    <mergeCell ref="A19:B19"/>
    <mergeCell ref="A20:B20"/>
    <mergeCell ref="A14:B14"/>
  </mergeCells>
  <conditionalFormatting sqref="C16">
    <cfRule type="cellIs" dxfId="53" priority="11" operator="greaterThan">
      <formula>41639</formula>
    </cfRule>
  </conditionalFormatting>
  <conditionalFormatting sqref="C16">
    <cfRule type="cellIs" dxfId="52" priority="9" operator="greaterThan">
      <formula>40908</formula>
    </cfRule>
  </conditionalFormatting>
  <conditionalFormatting sqref="C15">
    <cfRule type="cellIs" dxfId="51" priority="8" operator="greaterThan">
      <formula>41639</formula>
    </cfRule>
  </conditionalFormatting>
  <conditionalFormatting sqref="C15">
    <cfRule type="cellIs" dxfId="50" priority="7" operator="greaterThan">
      <formula>40908</formula>
    </cfRule>
  </conditionalFormatting>
  <conditionalFormatting sqref="C33">
    <cfRule type="containsText" dxfId="49" priority="6" operator="containsText" text="FALSE">
      <formula>NOT(ISERROR(SEARCH("FALSE",C33)))</formula>
    </cfRule>
  </conditionalFormatting>
  <conditionalFormatting sqref="C33:D33">
    <cfRule type="containsText" dxfId="48" priority="4" operator="containsText" text="TRUE">
      <formula>NOT(ISERROR(SEARCH("TRUE",C33)))</formula>
    </cfRule>
    <cfRule type="containsText" dxfId="47" priority="5" operator="containsText" text="FALSE">
      <formula>NOT(ISERROR(SEARCH("FALSE",C33)))</formula>
    </cfRule>
  </conditionalFormatting>
  <conditionalFormatting sqref="C33:D33">
    <cfRule type="containsText" dxfId="46" priority="2" operator="containsText" text="TRUE">
      <formula>NOT(ISERROR(SEARCH("TRUE",C33)))</formula>
    </cfRule>
    <cfRule type="containsText" dxfId="45" priority="3" operator="containsText" text="FALSE">
      <formula>NOT(ISERROR(SEARCH("FALSE",C33)))</formula>
    </cfRule>
  </conditionalFormatting>
  <conditionalFormatting sqref="C33:D33">
    <cfRule type="containsText" dxfId="44" priority="1" operator="containsText" text="FALSE">
      <formula>NOT(ISERROR(SEARCH("FALSE",C33)))</formula>
    </cfRule>
  </conditionalFormatting>
  <dataValidations count="5">
    <dataValidation type="date" operator="greaterThanOrEqual" allowBlank="1" showInputMessage="1" showErrorMessage="1" errorTitle="Invalid Reference Date" error="Reference Date should be of the format 31/12/2013." sqref="H53">
      <formula1>41639</formula1>
    </dataValidation>
    <dataValidation operator="greaterThanOrEqual" allowBlank="1" showInputMessage="1" showErrorMessage="1" errorTitle="Invalid Reference Date" error="Reference Date should be of the format 31/12/2013." sqref="C16"/>
    <dataValidation type="date" operator="equal" allowBlank="1" showInputMessage="1" showErrorMessage="1" errorTitle="Invalid Reference Date" error="Reference Date should be of the format 31/12/2015." sqref="C15">
      <formula1>42369</formula1>
    </dataValidation>
    <dataValidation type="whole" operator="notBetween" allowBlank="1" showInputMessage="1" showErrorMessage="1" errorTitle="Invalid value" error="Please insert a number." sqref="C26 C27">
      <formula1>0</formula1>
      <formula2>0</formula2>
    </dataValidation>
    <dataValidation type="date" allowBlank="1" showInputMessage="1" showErrorMessage="1" errorTitle="Invalid Submission Date" error="Submission date should be of the format e.g 10/06/2016" sqref="C17">
      <formula1>42370</formula1>
      <formula2>42735</formula2>
    </dataValidation>
  </dataValidations>
  <pageMargins left="0.70866141732283472" right="0.70866141732283472" top="0.74803149606299213" bottom="0.74803149606299213" header="0.31496062992125984" footer="0.31496062992125984"/>
  <pageSetup paperSize="9" scale="84" orientation="landscape" r:id="rId1"/>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K310"/>
  <sheetViews>
    <sheetView view="pageBreakPreview" zoomScale="110" zoomScaleNormal="100" zoomScaleSheetLayoutView="110" workbookViewId="0">
      <selection activeCell="C7" sqref="C7:C8"/>
    </sheetView>
  </sheetViews>
  <sheetFormatPr defaultRowHeight="15.75"/>
  <cols>
    <col min="1" max="1" width="4.7109375" style="6" customWidth="1"/>
    <col min="2" max="2" width="9.42578125" style="88" customWidth="1"/>
    <col min="3" max="3" width="63.5703125" style="112" customWidth="1"/>
    <col min="4" max="4" width="23.7109375" style="7" customWidth="1"/>
    <col min="5" max="5" width="20.28515625" style="88" customWidth="1"/>
    <col min="6" max="6" width="4.5703125" style="88" customWidth="1"/>
    <col min="7" max="7" width="5.28515625" style="6" customWidth="1"/>
    <col min="8" max="8" width="30.7109375" style="88" customWidth="1"/>
    <col min="9" max="9" width="3.42578125" style="88" customWidth="1"/>
    <col min="10" max="10" width="7.5703125" style="88" customWidth="1"/>
    <col min="11" max="11" width="30.7109375" style="88" customWidth="1"/>
    <col min="12" max="16384" width="9.140625" style="88"/>
  </cols>
  <sheetData>
    <row r="1" spans="1:11" ht="15.75" customHeight="1">
      <c r="A1" s="281" t="s">
        <v>844</v>
      </c>
      <c r="B1" s="281"/>
      <c r="C1" s="281"/>
      <c r="D1" s="281"/>
      <c r="E1" s="281"/>
      <c r="F1" s="6"/>
    </row>
    <row r="2" spans="1:11">
      <c r="B2" s="6"/>
      <c r="C2" s="7"/>
      <c r="E2" s="6"/>
      <c r="F2" s="6"/>
    </row>
    <row r="3" spans="1:11">
      <c r="B3" s="6"/>
      <c r="C3" s="7"/>
      <c r="E3" s="6"/>
      <c r="F3" s="6"/>
    </row>
    <row r="4" spans="1:11" ht="18.75">
      <c r="A4" s="307" t="s">
        <v>39</v>
      </c>
      <c r="B4" s="307"/>
      <c r="C4" s="307"/>
      <c r="D4" s="266"/>
      <c r="E4" s="35"/>
      <c r="F4" s="35"/>
    </row>
    <row r="5" spans="1:11" ht="30" customHeight="1">
      <c r="B5" s="308" t="s">
        <v>464</v>
      </c>
      <c r="C5" s="308"/>
      <c r="D5" s="308"/>
      <c r="E5" s="308"/>
      <c r="F5" s="6"/>
      <c r="K5" s="89"/>
    </row>
    <row r="6" spans="1:11">
      <c r="B6" s="186"/>
      <c r="C6" s="186"/>
      <c r="D6" s="186"/>
      <c r="E6" s="186"/>
      <c r="F6" s="6"/>
      <c r="K6" s="89"/>
    </row>
    <row r="7" spans="1:11" s="90" customFormat="1">
      <c r="A7" s="10"/>
      <c r="B7" s="305">
        <v>1</v>
      </c>
      <c r="C7" s="297" t="s">
        <v>846</v>
      </c>
      <c r="D7" s="279"/>
      <c r="E7" s="279"/>
      <c r="F7" s="257"/>
      <c r="G7" s="10"/>
    </row>
    <row r="8" spans="1:11" s="90" customFormat="1">
      <c r="A8" s="10"/>
      <c r="B8" s="306"/>
      <c r="C8" s="300"/>
      <c r="D8" s="280"/>
      <c r="E8" s="280"/>
      <c r="F8" s="260"/>
      <c r="G8" s="10"/>
    </row>
    <row r="9" spans="1:11" s="90" customFormat="1" ht="25.5">
      <c r="A9" s="10"/>
      <c r="B9" s="265"/>
      <c r="C9" s="79" t="s">
        <v>831</v>
      </c>
      <c r="D9" s="280"/>
      <c r="E9" s="280"/>
      <c r="F9" s="260"/>
      <c r="G9" s="10"/>
    </row>
    <row r="10" spans="1:11" s="90" customFormat="1" ht="16.5" thickBot="1">
      <c r="A10" s="10"/>
      <c r="B10" s="265"/>
      <c r="C10" s="10"/>
      <c r="D10" s="54" t="s">
        <v>128</v>
      </c>
      <c r="E10" s="273" t="s">
        <v>124</v>
      </c>
      <c r="F10" s="52"/>
      <c r="G10" s="10"/>
    </row>
    <row r="11" spans="1:11" ht="16.5" thickBot="1">
      <c r="B11" s="276" t="s">
        <v>63</v>
      </c>
      <c r="C11" s="16" t="s">
        <v>847</v>
      </c>
      <c r="D11" s="5"/>
      <c r="E11" s="5"/>
      <c r="F11" s="52"/>
    </row>
    <row r="12" spans="1:11" s="90" customFormat="1">
      <c r="A12" s="10"/>
      <c r="B12" s="91"/>
      <c r="C12" s="304" t="s">
        <v>185</v>
      </c>
      <c r="D12" s="304"/>
      <c r="E12" s="304"/>
      <c r="F12" s="92"/>
      <c r="G12" s="15"/>
    </row>
    <row r="13" spans="1:11" s="90" customFormat="1">
      <c r="A13" s="10"/>
      <c r="B13" s="20"/>
      <c r="C13" s="263"/>
      <c r="D13" s="263"/>
      <c r="E13" s="263"/>
      <c r="F13" s="92"/>
      <c r="G13" s="15"/>
    </row>
    <row r="14" spans="1:11" ht="16.5" thickBot="1">
      <c r="B14" s="276"/>
      <c r="C14" s="259"/>
      <c r="D14" s="54" t="s">
        <v>128</v>
      </c>
      <c r="E14" s="273" t="s">
        <v>124</v>
      </c>
      <c r="F14" s="260"/>
    </row>
    <row r="15" spans="1:11" ht="32.25" thickBot="1">
      <c r="B15" s="93" t="s">
        <v>64</v>
      </c>
      <c r="C15" s="280" t="s">
        <v>848</v>
      </c>
      <c r="D15" s="5"/>
      <c r="E15" s="5"/>
      <c r="F15" s="260"/>
    </row>
    <row r="16" spans="1:11" ht="32.25" customHeight="1">
      <c r="B16" s="276"/>
      <c r="C16" s="304" t="s">
        <v>798</v>
      </c>
      <c r="D16" s="304"/>
      <c r="E16" s="304"/>
      <c r="F16" s="260"/>
    </row>
    <row r="17" spans="1:7">
      <c r="B17" s="276"/>
      <c r="C17" s="94"/>
      <c r="D17" s="95"/>
      <c r="E17" s="259"/>
      <c r="F17" s="260"/>
    </row>
    <row r="18" spans="1:7" ht="16.5" thickBot="1">
      <c r="B18" s="276"/>
      <c r="C18" s="94"/>
      <c r="D18" s="54" t="s">
        <v>128</v>
      </c>
      <c r="E18" s="273" t="s">
        <v>124</v>
      </c>
      <c r="F18" s="260"/>
    </row>
    <row r="19" spans="1:7" ht="16.5" thickBot="1">
      <c r="B19" s="276" t="s">
        <v>65</v>
      </c>
      <c r="C19" s="280" t="s">
        <v>849</v>
      </c>
      <c r="D19" s="5"/>
      <c r="E19" s="5"/>
      <c r="F19" s="260"/>
    </row>
    <row r="20" spans="1:7" ht="30.75" customHeight="1">
      <c r="B20" s="276"/>
      <c r="C20" s="304" t="s">
        <v>797</v>
      </c>
      <c r="D20" s="304"/>
      <c r="E20" s="304"/>
      <c r="F20" s="260"/>
    </row>
    <row r="21" spans="1:7">
      <c r="B21" s="72"/>
      <c r="C21" s="96"/>
      <c r="D21" s="97"/>
      <c r="E21" s="59"/>
      <c r="F21" s="43"/>
    </row>
    <row r="22" spans="1:7" s="90" customFormat="1">
      <c r="A22" s="10"/>
      <c r="B22" s="280"/>
      <c r="C22" s="16"/>
      <c r="D22" s="280"/>
      <c r="E22" s="280"/>
      <c r="F22" s="280"/>
      <c r="G22" s="15"/>
    </row>
    <row r="23" spans="1:7" s="90" customFormat="1">
      <c r="A23" s="10"/>
      <c r="B23" s="305">
        <v>2</v>
      </c>
      <c r="C23" s="297" t="s">
        <v>0</v>
      </c>
      <c r="D23" s="297"/>
      <c r="E23" s="297"/>
      <c r="F23" s="257"/>
      <c r="G23" s="15"/>
    </row>
    <row r="24" spans="1:7" s="90" customFormat="1">
      <c r="A24" s="10"/>
      <c r="B24" s="306"/>
      <c r="C24" s="300"/>
      <c r="D24" s="300"/>
      <c r="E24" s="300"/>
      <c r="F24" s="260"/>
      <c r="G24" s="15"/>
    </row>
    <row r="25" spans="1:7" s="90" customFormat="1" ht="25.5" customHeight="1">
      <c r="A25" s="10"/>
      <c r="B25" s="265"/>
      <c r="C25" s="304" t="s">
        <v>835</v>
      </c>
      <c r="D25" s="304"/>
      <c r="E25" s="304"/>
      <c r="F25" s="260"/>
      <c r="G25" s="15"/>
    </row>
    <row r="26" spans="1:7" s="90" customFormat="1">
      <c r="A26" s="10"/>
      <c r="B26" s="265"/>
      <c r="D26" s="187"/>
      <c r="E26" s="187"/>
      <c r="F26" s="260"/>
      <c r="G26" s="15"/>
    </row>
    <row r="27" spans="1:7" s="90" customFormat="1">
      <c r="A27" s="10"/>
      <c r="B27" s="276" t="s">
        <v>10</v>
      </c>
      <c r="C27" s="280" t="s">
        <v>852</v>
      </c>
      <c r="D27" s="15"/>
      <c r="E27" s="15"/>
      <c r="F27" s="92"/>
      <c r="G27" s="15"/>
    </row>
    <row r="28" spans="1:7" s="90" customFormat="1" ht="15.75" customHeight="1">
      <c r="A28" s="10"/>
      <c r="B28" s="276"/>
      <c r="C28" s="304" t="s">
        <v>871</v>
      </c>
      <c r="D28" s="304"/>
      <c r="E28" s="304"/>
      <c r="F28" s="92"/>
      <c r="G28" s="15"/>
    </row>
    <row r="29" spans="1:7" s="90" customFormat="1" ht="15.75" customHeight="1">
      <c r="A29" s="10"/>
      <c r="B29" s="276"/>
      <c r="C29" s="263"/>
      <c r="D29" s="263"/>
      <c r="E29" s="263"/>
      <c r="F29" s="92"/>
      <c r="G29" s="15"/>
    </row>
    <row r="30" spans="1:7" s="90" customFormat="1" ht="16.5" thickBot="1">
      <c r="A30" s="10"/>
      <c r="B30" s="38" t="s">
        <v>759</v>
      </c>
      <c r="C30" s="262" t="s">
        <v>850</v>
      </c>
      <c r="D30" s="15"/>
      <c r="E30" s="15"/>
      <c r="F30" s="92"/>
      <c r="G30" s="15"/>
    </row>
    <row r="31" spans="1:7" s="90" customFormat="1" ht="16.5" thickBot="1">
      <c r="A31" s="10"/>
      <c r="B31" s="44"/>
      <c r="C31" s="5"/>
      <c r="D31" s="15"/>
      <c r="E31" s="77"/>
      <c r="F31" s="78"/>
      <c r="G31" s="15"/>
    </row>
    <row r="32" spans="1:7" s="90" customFormat="1">
      <c r="A32" s="10"/>
      <c r="B32" s="44"/>
      <c r="C32" s="304" t="s">
        <v>836</v>
      </c>
      <c r="D32" s="304"/>
      <c r="E32" s="304"/>
      <c r="F32" s="78"/>
      <c r="G32" s="15"/>
    </row>
    <row r="33" spans="1:7" s="90" customFormat="1" ht="32.25" customHeight="1" thickBot="1">
      <c r="A33" s="10"/>
      <c r="B33" s="38" t="s">
        <v>760</v>
      </c>
      <c r="C33" s="303" t="s">
        <v>851</v>
      </c>
      <c r="D33" s="303"/>
      <c r="E33" s="77"/>
      <c r="F33" s="78"/>
      <c r="G33" s="10"/>
    </row>
    <row r="34" spans="1:7" s="90" customFormat="1" ht="16.5" thickBot="1">
      <c r="A34" s="10"/>
      <c r="B34" s="44"/>
      <c r="C34" s="80"/>
      <c r="D34" s="15"/>
      <c r="E34" s="77"/>
      <c r="F34" s="78"/>
      <c r="G34" s="10"/>
    </row>
    <row r="35" spans="1:7" s="90" customFormat="1" ht="80.25" customHeight="1">
      <c r="A35" s="10"/>
      <c r="B35" s="44"/>
      <c r="C35" s="304" t="s">
        <v>869</v>
      </c>
      <c r="D35" s="304"/>
      <c r="E35" s="304"/>
      <c r="F35" s="78"/>
      <c r="G35" s="10"/>
    </row>
    <row r="36" spans="1:7" s="90" customFormat="1" ht="24.75" customHeight="1" thickBot="1">
      <c r="A36" s="10"/>
      <c r="B36" s="38" t="s">
        <v>765</v>
      </c>
      <c r="C36" s="262" t="s">
        <v>854</v>
      </c>
      <c r="D36" s="15"/>
      <c r="E36" s="77"/>
      <c r="F36" s="78"/>
      <c r="G36" s="10"/>
    </row>
    <row r="37" spans="1:7" s="90" customFormat="1" ht="16.5" thickBot="1">
      <c r="A37" s="10"/>
      <c r="B37" s="44"/>
      <c r="C37" s="80"/>
      <c r="D37" s="15"/>
      <c r="E37" s="77"/>
      <c r="F37" s="78"/>
      <c r="G37" s="10"/>
    </row>
    <row r="38" spans="1:7" s="90" customFormat="1" ht="48.75" customHeight="1">
      <c r="A38" s="10"/>
      <c r="B38" s="44"/>
      <c r="C38" s="304" t="s">
        <v>833</v>
      </c>
      <c r="D38" s="304"/>
      <c r="E38" s="304"/>
      <c r="F38" s="78"/>
      <c r="G38" s="10"/>
    </row>
    <row r="39" spans="1:7" s="90" customFormat="1" ht="16.5" thickBot="1">
      <c r="A39" s="10"/>
      <c r="B39" s="38" t="s">
        <v>766</v>
      </c>
      <c r="C39" s="262" t="s">
        <v>855</v>
      </c>
      <c r="D39" s="15"/>
      <c r="E39" s="77"/>
      <c r="F39" s="78"/>
      <c r="G39" s="10"/>
    </row>
    <row r="40" spans="1:7" s="90" customFormat="1" ht="16.5" thickBot="1">
      <c r="A40" s="10"/>
      <c r="B40" s="20"/>
      <c r="C40" s="80"/>
      <c r="D40" s="15"/>
      <c r="E40" s="77"/>
      <c r="F40" s="78"/>
      <c r="G40" s="10"/>
    </row>
    <row r="41" spans="1:7" s="90" customFormat="1" ht="50.25" customHeight="1">
      <c r="A41" s="10"/>
      <c r="B41" s="20"/>
      <c r="C41" s="304" t="s">
        <v>834</v>
      </c>
      <c r="D41" s="304"/>
      <c r="E41" s="304"/>
      <c r="F41" s="78"/>
      <c r="G41" s="10"/>
    </row>
    <row r="42" spans="1:7" s="90" customFormat="1">
      <c r="A42" s="10"/>
      <c r="B42" s="20"/>
      <c r="C42" s="77"/>
      <c r="D42" s="15"/>
      <c r="E42" s="77"/>
      <c r="F42" s="78"/>
      <c r="G42" s="10"/>
    </row>
    <row r="43" spans="1:7" s="90" customFormat="1">
      <c r="A43" s="10"/>
      <c r="B43" s="276" t="s">
        <v>11</v>
      </c>
      <c r="C43" s="280" t="s">
        <v>870</v>
      </c>
      <c r="D43" s="15"/>
      <c r="E43" s="77"/>
      <c r="F43" s="78"/>
      <c r="G43" s="10"/>
    </row>
    <row r="44" spans="1:7" s="90" customFormat="1" ht="15.75" customHeight="1">
      <c r="A44" s="10"/>
      <c r="B44" s="276"/>
      <c r="C44" s="304" t="s">
        <v>872</v>
      </c>
      <c r="D44" s="304"/>
      <c r="E44" s="304"/>
      <c r="F44" s="78"/>
      <c r="G44" s="10"/>
    </row>
    <row r="45" spans="1:7" s="90" customFormat="1" ht="15.75" customHeight="1">
      <c r="A45" s="10"/>
      <c r="B45" s="276"/>
      <c r="C45" s="280"/>
      <c r="D45" s="15"/>
      <c r="E45" s="77"/>
      <c r="F45" s="39"/>
      <c r="G45" s="10"/>
    </row>
    <row r="46" spans="1:7" s="90" customFormat="1" ht="16.5" thickBot="1">
      <c r="A46" s="10"/>
      <c r="B46" s="38" t="s">
        <v>761</v>
      </c>
      <c r="C46" s="262" t="s">
        <v>850</v>
      </c>
      <c r="D46" s="15"/>
      <c r="E46" s="77"/>
      <c r="F46" s="78"/>
      <c r="G46" s="10"/>
    </row>
    <row r="47" spans="1:7" s="90" customFormat="1" ht="16.5" thickBot="1">
      <c r="A47" s="10"/>
      <c r="B47" s="44"/>
      <c r="C47" s="5"/>
      <c r="D47" s="15"/>
      <c r="E47" s="77"/>
      <c r="F47" s="78"/>
      <c r="G47" s="10"/>
    </row>
    <row r="48" spans="1:7" s="90" customFormat="1" ht="16.5" thickBot="1">
      <c r="A48" s="10"/>
      <c r="B48" s="38" t="s">
        <v>762</v>
      </c>
      <c r="C48" s="262" t="s">
        <v>164</v>
      </c>
      <c r="D48" s="15"/>
      <c r="E48" s="77"/>
      <c r="F48" s="78"/>
      <c r="G48" s="10"/>
    </row>
    <row r="49" spans="1:7" s="90" customFormat="1" ht="16.5" thickBot="1">
      <c r="A49" s="10"/>
      <c r="B49" s="44"/>
      <c r="C49" s="80"/>
      <c r="D49" s="15"/>
      <c r="E49" s="77"/>
      <c r="F49" s="78"/>
      <c r="G49" s="10"/>
    </row>
    <row r="50" spans="1:7" s="90" customFormat="1">
      <c r="A50" s="10"/>
      <c r="B50" s="44"/>
      <c r="C50" s="304" t="s">
        <v>840</v>
      </c>
      <c r="D50" s="304"/>
      <c r="E50" s="304"/>
      <c r="F50" s="78"/>
      <c r="G50" s="10"/>
    </row>
    <row r="51" spans="1:7" s="90" customFormat="1" ht="16.5" thickBot="1">
      <c r="A51" s="10"/>
      <c r="B51" s="38" t="s">
        <v>767</v>
      </c>
      <c r="C51" s="262" t="s">
        <v>186</v>
      </c>
      <c r="D51" s="259"/>
      <c r="E51" s="77"/>
      <c r="F51" s="78"/>
      <c r="G51" s="10"/>
    </row>
    <row r="52" spans="1:7" s="90" customFormat="1" ht="16.5" thickBot="1">
      <c r="A52" s="10"/>
      <c r="B52" s="44"/>
      <c r="C52" s="80"/>
      <c r="D52" s="259"/>
      <c r="E52" s="77"/>
      <c r="F52" s="78"/>
      <c r="G52" s="10"/>
    </row>
    <row r="53" spans="1:7" s="90" customFormat="1">
      <c r="A53" s="10"/>
      <c r="B53" s="44"/>
      <c r="C53" s="304" t="s">
        <v>838</v>
      </c>
      <c r="D53" s="304"/>
      <c r="E53" s="304"/>
      <c r="F53" s="78"/>
      <c r="G53" s="10"/>
    </row>
    <row r="54" spans="1:7" s="90" customFormat="1" ht="16.5" thickBot="1">
      <c r="A54" s="10"/>
      <c r="B54" s="38" t="s">
        <v>768</v>
      </c>
      <c r="C54" s="262" t="s">
        <v>187</v>
      </c>
      <c r="D54" s="259"/>
      <c r="E54" s="77"/>
      <c r="F54" s="78"/>
      <c r="G54" s="10"/>
    </row>
    <row r="55" spans="1:7" s="90" customFormat="1" ht="16.5" thickBot="1">
      <c r="A55" s="10"/>
      <c r="B55" s="44"/>
      <c r="C55" s="80"/>
      <c r="D55" s="259"/>
      <c r="E55" s="77"/>
      <c r="F55" s="78"/>
      <c r="G55" s="10"/>
    </row>
    <row r="56" spans="1:7" s="90" customFormat="1">
      <c r="A56" s="10"/>
      <c r="B56" s="44"/>
      <c r="C56" s="304" t="s">
        <v>839</v>
      </c>
      <c r="D56" s="304"/>
      <c r="E56" s="304"/>
      <c r="F56" s="78"/>
      <c r="G56" s="10"/>
    </row>
    <row r="57" spans="1:7" s="90" customFormat="1">
      <c r="A57" s="10"/>
      <c r="B57" s="265"/>
      <c r="C57" s="280"/>
      <c r="D57" s="259"/>
      <c r="E57" s="280"/>
      <c r="F57" s="19"/>
      <c r="G57" s="10"/>
    </row>
    <row r="58" spans="1:7" s="90" customFormat="1">
      <c r="A58" s="10"/>
      <c r="B58" s="276" t="s">
        <v>12</v>
      </c>
      <c r="C58" s="280" t="s">
        <v>165</v>
      </c>
      <c r="D58" s="259"/>
      <c r="E58" s="77"/>
      <c r="F58" s="78"/>
      <c r="G58" s="10"/>
    </row>
    <row r="59" spans="1:7" s="90" customFormat="1" ht="15.75" customHeight="1">
      <c r="A59" s="10"/>
      <c r="B59" s="276"/>
      <c r="C59" s="304" t="s">
        <v>873</v>
      </c>
      <c r="D59" s="304"/>
      <c r="E59" s="304"/>
      <c r="F59" s="78"/>
      <c r="G59" s="10"/>
    </row>
    <row r="60" spans="1:7" s="90" customFormat="1">
      <c r="A60" s="10"/>
      <c r="B60" s="276"/>
      <c r="C60" s="263"/>
      <c r="D60" s="263"/>
      <c r="E60" s="263"/>
      <c r="F60" s="78"/>
      <c r="G60" s="10"/>
    </row>
    <row r="61" spans="1:7" s="90" customFormat="1" ht="16.5" thickBot="1">
      <c r="A61" s="10"/>
      <c r="B61" s="38" t="s">
        <v>769</v>
      </c>
      <c r="C61" s="262" t="s">
        <v>53</v>
      </c>
      <c r="D61" s="259"/>
      <c r="E61" s="77"/>
      <c r="F61" s="78"/>
      <c r="G61" s="10"/>
    </row>
    <row r="62" spans="1:7" s="90" customFormat="1" ht="16.5" thickBot="1">
      <c r="A62" s="10"/>
      <c r="B62" s="44"/>
      <c r="C62" s="5"/>
      <c r="D62" s="259"/>
      <c r="E62" s="77"/>
      <c r="F62" s="78"/>
      <c r="G62" s="10"/>
    </row>
    <row r="63" spans="1:7" s="90" customFormat="1" ht="16.5" thickBot="1">
      <c r="A63" s="10"/>
      <c r="B63" s="38" t="s">
        <v>770</v>
      </c>
      <c r="C63" s="262" t="s">
        <v>164</v>
      </c>
      <c r="D63" s="15"/>
      <c r="E63" s="77"/>
      <c r="F63" s="78"/>
      <c r="G63" s="10"/>
    </row>
    <row r="64" spans="1:7" s="90" customFormat="1" ht="16.5" thickBot="1">
      <c r="A64" s="10"/>
      <c r="B64" s="44"/>
      <c r="C64" s="80"/>
      <c r="D64" s="15"/>
      <c r="E64" s="77"/>
      <c r="F64" s="78"/>
      <c r="G64" s="10"/>
    </row>
    <row r="65" spans="1:7" s="90" customFormat="1">
      <c r="A65" s="10"/>
      <c r="B65" s="44"/>
      <c r="C65" s="304" t="s">
        <v>840</v>
      </c>
      <c r="D65" s="304"/>
      <c r="E65" s="304"/>
      <c r="F65" s="78"/>
      <c r="G65" s="10"/>
    </row>
    <row r="66" spans="1:7" s="90" customFormat="1" ht="16.5" thickBot="1">
      <c r="A66" s="10"/>
      <c r="B66" s="38" t="s">
        <v>771</v>
      </c>
      <c r="C66" s="262" t="s">
        <v>186</v>
      </c>
      <c r="D66" s="259"/>
      <c r="E66" s="77"/>
      <c r="F66" s="78"/>
      <c r="G66" s="10"/>
    </row>
    <row r="67" spans="1:7" s="90" customFormat="1" ht="16.5" thickBot="1">
      <c r="A67" s="10"/>
      <c r="B67" s="44"/>
      <c r="C67" s="80"/>
      <c r="D67" s="259"/>
      <c r="E67" s="77"/>
      <c r="F67" s="78"/>
      <c r="G67" s="10"/>
    </row>
    <row r="68" spans="1:7" s="90" customFormat="1">
      <c r="A68" s="10"/>
      <c r="B68" s="44"/>
      <c r="C68" s="304" t="s">
        <v>838</v>
      </c>
      <c r="D68" s="304"/>
      <c r="E68" s="304"/>
      <c r="F68" s="78"/>
      <c r="G68" s="10"/>
    </row>
    <row r="69" spans="1:7" s="90" customFormat="1" ht="16.5" thickBot="1">
      <c r="A69" s="10"/>
      <c r="B69" s="38" t="s">
        <v>772</v>
      </c>
      <c r="C69" s="262" t="s">
        <v>187</v>
      </c>
      <c r="D69" s="259"/>
      <c r="E69" s="77"/>
      <c r="F69" s="78"/>
      <c r="G69" s="10"/>
    </row>
    <row r="70" spans="1:7" s="90" customFormat="1" ht="16.5" thickBot="1">
      <c r="A70" s="10"/>
      <c r="B70" s="20"/>
      <c r="C70" s="80"/>
      <c r="D70" s="259"/>
      <c r="E70" s="77"/>
      <c r="F70" s="78"/>
      <c r="G70" s="10"/>
    </row>
    <row r="71" spans="1:7" s="90" customFormat="1">
      <c r="A71" s="10"/>
      <c r="B71" s="20"/>
      <c r="C71" s="304" t="s">
        <v>839</v>
      </c>
      <c r="D71" s="304"/>
      <c r="E71" s="304"/>
      <c r="F71" s="78"/>
      <c r="G71" s="10"/>
    </row>
    <row r="72" spans="1:7" s="90" customFormat="1">
      <c r="A72" s="10"/>
      <c r="B72" s="40"/>
      <c r="C72" s="41"/>
      <c r="D72" s="41"/>
      <c r="E72" s="41"/>
      <c r="F72" s="42"/>
      <c r="G72" s="10"/>
    </row>
    <row r="73" spans="1:7" s="90" customFormat="1">
      <c r="A73" s="10"/>
      <c r="B73" s="11"/>
      <c r="C73" s="17"/>
      <c r="D73" s="11"/>
      <c r="E73" s="11"/>
      <c r="F73" s="11"/>
      <c r="G73" s="10"/>
    </row>
    <row r="74" spans="1:7" s="90" customFormat="1">
      <c r="A74" s="10"/>
      <c r="B74" s="305">
        <v>3</v>
      </c>
      <c r="C74" s="297" t="s">
        <v>1</v>
      </c>
      <c r="D74" s="297"/>
      <c r="E74" s="297"/>
      <c r="F74" s="257"/>
      <c r="G74" s="10"/>
    </row>
    <row r="75" spans="1:7" s="90" customFormat="1">
      <c r="A75" s="10"/>
      <c r="B75" s="306"/>
      <c r="C75" s="300"/>
      <c r="D75" s="300"/>
      <c r="E75" s="300"/>
      <c r="F75" s="260"/>
      <c r="G75" s="10"/>
    </row>
    <row r="76" spans="1:7" s="90" customFormat="1" ht="29.25" customHeight="1">
      <c r="A76" s="10"/>
      <c r="B76" s="265"/>
      <c r="C76" s="304" t="s">
        <v>835</v>
      </c>
      <c r="D76" s="304"/>
      <c r="E76" s="304"/>
      <c r="F76" s="260"/>
      <c r="G76" s="10"/>
    </row>
    <row r="77" spans="1:7" s="90" customFormat="1">
      <c r="A77" s="10"/>
      <c r="B77" s="265"/>
      <c r="C77" s="259"/>
      <c r="D77" s="259"/>
      <c r="E77" s="259"/>
      <c r="F77" s="260"/>
      <c r="G77" s="10"/>
    </row>
    <row r="78" spans="1:7" s="90" customFormat="1">
      <c r="A78" s="10"/>
      <c r="B78" s="276" t="s">
        <v>13</v>
      </c>
      <c r="C78" s="262" t="s">
        <v>24</v>
      </c>
      <c r="D78" s="259"/>
      <c r="E78" s="259"/>
      <c r="F78" s="260"/>
      <c r="G78" s="10"/>
    </row>
    <row r="79" spans="1:7" s="90" customFormat="1" ht="26.25" customHeight="1">
      <c r="A79" s="10"/>
      <c r="B79" s="276"/>
      <c r="C79" s="304" t="s">
        <v>874</v>
      </c>
      <c r="D79" s="304"/>
      <c r="E79" s="304"/>
      <c r="F79" s="260"/>
      <c r="G79" s="10"/>
    </row>
    <row r="80" spans="1:7" s="90" customFormat="1" ht="15.75" customHeight="1">
      <c r="A80" s="10"/>
      <c r="B80" s="276"/>
      <c r="C80" s="77"/>
      <c r="D80" s="77"/>
      <c r="E80" s="259"/>
      <c r="F80" s="260"/>
      <c r="G80" s="10"/>
    </row>
    <row r="81" spans="1:7" s="90" customFormat="1" ht="16.5" thickBot="1">
      <c r="A81" s="10"/>
      <c r="B81" s="38" t="s">
        <v>54</v>
      </c>
      <c r="C81" s="262" t="s">
        <v>850</v>
      </c>
      <c r="D81" s="77"/>
      <c r="E81" s="77"/>
      <c r="F81" s="78"/>
      <c r="G81" s="10"/>
    </row>
    <row r="82" spans="1:7" s="90" customFormat="1" ht="16.5" thickBot="1">
      <c r="A82" s="10"/>
      <c r="B82" s="44"/>
      <c r="C82" s="5"/>
      <c r="D82" s="77"/>
      <c r="E82" s="77"/>
      <c r="F82" s="78"/>
      <c r="G82" s="10"/>
    </row>
    <row r="83" spans="1:7" s="90" customFormat="1" ht="16.5" thickBot="1">
      <c r="A83" s="10"/>
      <c r="B83" s="38" t="s">
        <v>55</v>
      </c>
      <c r="C83" s="262" t="s">
        <v>164</v>
      </c>
      <c r="D83" s="15"/>
      <c r="E83" s="77"/>
      <c r="F83" s="78"/>
      <c r="G83" s="10"/>
    </row>
    <row r="84" spans="1:7" s="90" customFormat="1" ht="16.5" thickBot="1">
      <c r="A84" s="10"/>
      <c r="B84" s="44"/>
      <c r="C84" s="80"/>
      <c r="D84" s="15"/>
      <c r="E84" s="77"/>
      <c r="F84" s="78"/>
      <c r="G84" s="10"/>
    </row>
    <row r="85" spans="1:7" s="90" customFormat="1">
      <c r="A85" s="10"/>
      <c r="B85" s="44"/>
      <c r="C85" s="304" t="s">
        <v>840</v>
      </c>
      <c r="D85" s="304"/>
      <c r="E85" s="304"/>
      <c r="F85" s="78"/>
      <c r="G85" s="10"/>
    </row>
    <row r="86" spans="1:7" s="90" customFormat="1" ht="16.5" thickBot="1">
      <c r="A86" s="10"/>
      <c r="B86" s="38" t="s">
        <v>56</v>
      </c>
      <c r="C86" s="262" t="s">
        <v>186</v>
      </c>
      <c r="D86" s="259"/>
      <c r="E86" s="77"/>
      <c r="F86" s="78"/>
      <c r="G86" s="10"/>
    </row>
    <row r="87" spans="1:7" s="90" customFormat="1" ht="16.5" thickBot="1">
      <c r="A87" s="10"/>
      <c r="B87" s="44"/>
      <c r="C87" s="80"/>
      <c r="D87" s="259"/>
      <c r="E87" s="77"/>
      <c r="F87" s="78"/>
      <c r="G87" s="10"/>
    </row>
    <row r="88" spans="1:7" s="90" customFormat="1">
      <c r="A88" s="10"/>
      <c r="B88" s="44"/>
      <c r="C88" s="304" t="s">
        <v>838</v>
      </c>
      <c r="D88" s="304"/>
      <c r="E88" s="304"/>
      <c r="F88" s="78"/>
      <c r="G88" s="10"/>
    </row>
    <row r="89" spans="1:7" s="90" customFormat="1" ht="16.5" thickBot="1">
      <c r="A89" s="10"/>
      <c r="B89" s="38" t="s">
        <v>57</v>
      </c>
      <c r="C89" s="262" t="s">
        <v>187</v>
      </c>
      <c r="D89" s="259"/>
      <c r="E89" s="77"/>
      <c r="F89" s="78"/>
      <c r="G89" s="10"/>
    </row>
    <row r="90" spans="1:7" s="90" customFormat="1" ht="16.5" thickBot="1">
      <c r="A90" s="10"/>
      <c r="B90" s="44"/>
      <c r="C90" s="80"/>
      <c r="D90" s="259"/>
      <c r="E90" s="77"/>
      <c r="F90" s="78"/>
      <c r="G90" s="10"/>
    </row>
    <row r="91" spans="1:7" s="90" customFormat="1">
      <c r="A91" s="10"/>
      <c r="B91" s="44"/>
      <c r="C91" s="304" t="s">
        <v>839</v>
      </c>
      <c r="D91" s="304"/>
      <c r="E91" s="304"/>
      <c r="F91" s="78"/>
      <c r="G91" s="10"/>
    </row>
    <row r="92" spans="1:7" s="90" customFormat="1">
      <c r="A92" s="10"/>
      <c r="B92" s="44"/>
      <c r="C92" s="77"/>
      <c r="D92" s="77"/>
      <c r="E92" s="280"/>
      <c r="F92" s="19"/>
      <c r="G92" s="10"/>
    </row>
    <row r="93" spans="1:7" s="90" customFormat="1">
      <c r="A93" s="10"/>
      <c r="B93" s="276" t="s">
        <v>14</v>
      </c>
      <c r="C93" s="262" t="s">
        <v>25</v>
      </c>
      <c r="D93" s="259"/>
      <c r="E93" s="77"/>
      <c r="F93" s="78"/>
      <c r="G93" s="10"/>
    </row>
    <row r="94" spans="1:7" s="90" customFormat="1">
      <c r="A94" s="10"/>
      <c r="B94" s="12"/>
      <c r="C94" s="304" t="s">
        <v>188</v>
      </c>
      <c r="D94" s="304"/>
      <c r="E94" s="304"/>
      <c r="F94" s="78"/>
      <c r="G94" s="10"/>
    </row>
    <row r="95" spans="1:7" s="90" customFormat="1">
      <c r="A95" s="10"/>
      <c r="B95" s="12"/>
      <c r="C95" s="77"/>
      <c r="D95" s="77"/>
      <c r="E95" s="77"/>
      <c r="F95" s="78"/>
      <c r="G95" s="10"/>
    </row>
    <row r="96" spans="1:7" s="90" customFormat="1" ht="16.5" thickBot="1">
      <c r="A96" s="10"/>
      <c r="B96" s="38" t="s">
        <v>58</v>
      </c>
      <c r="C96" s="99" t="s">
        <v>853</v>
      </c>
      <c r="D96" s="100"/>
      <c r="E96" s="259"/>
      <c r="F96" s="260"/>
      <c r="G96" s="10"/>
    </row>
    <row r="97" spans="1:11" s="90" customFormat="1" ht="16.5" thickBot="1">
      <c r="A97" s="10"/>
      <c r="B97" s="38"/>
      <c r="C97" s="5"/>
      <c r="D97" s="77"/>
      <c r="E97" s="259"/>
      <c r="F97" s="260"/>
      <c r="G97" s="10"/>
    </row>
    <row r="98" spans="1:11" s="102" customFormat="1" ht="16.5" customHeight="1" thickBot="1">
      <c r="A98" s="10"/>
      <c r="B98" s="38" t="s">
        <v>59</v>
      </c>
      <c r="C98" s="262" t="s">
        <v>164</v>
      </c>
      <c r="D98" s="15"/>
      <c r="E98" s="77"/>
      <c r="F98" s="260"/>
      <c r="G98" s="10"/>
      <c r="H98" s="101"/>
      <c r="K98" s="101"/>
    </row>
    <row r="99" spans="1:11" s="102" customFormat="1" ht="16.5" customHeight="1" thickBot="1">
      <c r="A99" s="10"/>
      <c r="B99" s="38"/>
      <c r="C99" s="80"/>
      <c r="D99" s="15"/>
      <c r="E99" s="77"/>
      <c r="F99" s="260"/>
      <c r="G99" s="10"/>
      <c r="H99" s="101"/>
      <c r="K99" s="101"/>
    </row>
    <row r="100" spans="1:11" s="102" customFormat="1" ht="16.5" customHeight="1">
      <c r="A100" s="10"/>
      <c r="B100" s="38"/>
      <c r="C100" s="304" t="s">
        <v>840</v>
      </c>
      <c r="D100" s="304"/>
      <c r="E100" s="304"/>
      <c r="F100" s="260"/>
      <c r="G100" s="10"/>
      <c r="H100" s="101"/>
      <c r="K100" s="101"/>
    </row>
    <row r="101" spans="1:11" s="102" customFormat="1" ht="16.5" customHeight="1" thickBot="1">
      <c r="A101" s="10"/>
      <c r="B101" s="38" t="s">
        <v>60</v>
      </c>
      <c r="C101" s="262" t="s">
        <v>186</v>
      </c>
      <c r="D101" s="259"/>
      <c r="E101" s="77"/>
      <c r="F101" s="260"/>
      <c r="G101" s="10"/>
      <c r="H101" s="101"/>
      <c r="K101" s="101"/>
    </row>
    <row r="102" spans="1:11" s="102" customFormat="1" ht="16.5" customHeight="1" thickBot="1">
      <c r="A102" s="10"/>
      <c r="B102" s="38"/>
      <c r="C102" s="80"/>
      <c r="D102" s="259"/>
      <c r="E102" s="77"/>
      <c r="F102" s="260"/>
      <c r="G102" s="10"/>
      <c r="H102" s="101"/>
      <c r="K102" s="101"/>
    </row>
    <row r="103" spans="1:11" s="102" customFormat="1" ht="16.5" customHeight="1">
      <c r="A103" s="10"/>
      <c r="B103" s="38"/>
      <c r="C103" s="304" t="s">
        <v>838</v>
      </c>
      <c r="D103" s="304"/>
      <c r="E103" s="304"/>
      <c r="F103" s="260"/>
      <c r="G103" s="10"/>
      <c r="H103" s="101"/>
      <c r="K103" s="101"/>
    </row>
    <row r="104" spans="1:11" s="102" customFormat="1" ht="16.5" customHeight="1" thickBot="1">
      <c r="A104" s="10"/>
      <c r="B104" s="38" t="s">
        <v>61</v>
      </c>
      <c r="C104" s="262" t="s">
        <v>187</v>
      </c>
      <c r="D104" s="259"/>
      <c r="E104" s="77"/>
      <c r="F104" s="260"/>
      <c r="G104" s="10"/>
      <c r="H104" s="101"/>
      <c r="K104" s="101"/>
    </row>
    <row r="105" spans="1:11" s="102" customFormat="1" ht="16.5" thickBot="1">
      <c r="A105" s="10"/>
      <c r="B105" s="276"/>
      <c r="C105" s="80"/>
      <c r="D105" s="259"/>
      <c r="E105" s="77"/>
      <c r="F105" s="78"/>
      <c r="G105" s="10"/>
      <c r="H105" s="101"/>
      <c r="K105" s="101"/>
    </row>
    <row r="106" spans="1:11" s="102" customFormat="1">
      <c r="A106" s="10"/>
      <c r="B106" s="276"/>
      <c r="C106" s="304" t="s">
        <v>839</v>
      </c>
      <c r="D106" s="304"/>
      <c r="E106" s="304"/>
      <c r="F106" s="78"/>
      <c r="G106" s="10"/>
      <c r="H106" s="101"/>
      <c r="K106" s="101"/>
    </row>
    <row r="107" spans="1:11" s="102" customFormat="1">
      <c r="A107" s="10"/>
      <c r="B107" s="13"/>
      <c r="C107" s="62"/>
      <c r="D107" s="277"/>
      <c r="E107" s="59"/>
      <c r="F107" s="43"/>
      <c r="G107" s="10"/>
      <c r="H107" s="101"/>
      <c r="K107" s="101"/>
    </row>
    <row r="108" spans="1:11" s="102" customFormat="1">
      <c r="A108" s="10"/>
      <c r="B108" s="273"/>
      <c r="C108" s="262"/>
      <c r="D108" s="259"/>
      <c r="E108" s="259"/>
      <c r="F108" s="259"/>
      <c r="G108" s="10"/>
      <c r="H108" s="101"/>
      <c r="K108" s="101"/>
    </row>
    <row r="109" spans="1:11" s="102" customFormat="1">
      <c r="A109" s="10"/>
      <c r="B109" s="305">
        <v>4</v>
      </c>
      <c r="C109" s="297" t="s">
        <v>51</v>
      </c>
      <c r="D109" s="297"/>
      <c r="E109" s="297"/>
      <c r="F109" s="257"/>
      <c r="G109" s="10"/>
      <c r="H109" s="101"/>
      <c r="K109" s="101"/>
    </row>
    <row r="110" spans="1:11" s="102" customFormat="1">
      <c r="A110" s="10"/>
      <c r="B110" s="306"/>
      <c r="C110" s="300"/>
      <c r="D110" s="300"/>
      <c r="E110" s="300"/>
      <c r="F110" s="260"/>
      <c r="G110" s="10"/>
    </row>
    <row r="111" spans="1:11" s="90" customFormat="1" ht="29.25" customHeight="1">
      <c r="A111" s="10"/>
      <c r="B111" s="265"/>
      <c r="C111" s="304" t="s">
        <v>835</v>
      </c>
      <c r="D111" s="304"/>
      <c r="E111" s="304"/>
      <c r="F111" s="260"/>
      <c r="G111" s="10"/>
    </row>
    <row r="112" spans="1:11" s="102" customFormat="1">
      <c r="A112" s="10"/>
      <c r="B112" s="265"/>
      <c r="C112" s="77"/>
      <c r="D112" s="77"/>
      <c r="E112" s="259"/>
      <c r="F112" s="260"/>
      <c r="G112" s="10"/>
    </row>
    <row r="113" spans="1:7" s="102" customFormat="1">
      <c r="A113" s="10"/>
      <c r="B113" s="276" t="s">
        <v>26</v>
      </c>
      <c r="C113" s="259" t="s">
        <v>50</v>
      </c>
      <c r="D113" s="77"/>
      <c r="E113" s="77"/>
      <c r="F113" s="78"/>
      <c r="G113" s="10"/>
    </row>
    <row r="114" spans="1:7" s="102" customFormat="1" ht="15.75" customHeight="1">
      <c r="A114" s="10"/>
      <c r="B114" s="276"/>
      <c r="C114" s="304" t="s">
        <v>875</v>
      </c>
      <c r="D114" s="304"/>
      <c r="E114" s="304"/>
      <c r="F114" s="49"/>
      <c r="G114" s="15"/>
    </row>
    <row r="115" spans="1:7" s="102" customFormat="1">
      <c r="A115" s="10"/>
      <c r="B115" s="276"/>
      <c r="C115" s="48"/>
      <c r="D115" s="77"/>
      <c r="E115" s="48"/>
      <c r="F115" s="49"/>
      <c r="G115" s="15"/>
    </row>
    <row r="116" spans="1:7" s="102" customFormat="1" ht="16.5" thickBot="1">
      <c r="A116" s="15"/>
      <c r="B116" s="38" t="s">
        <v>49</v>
      </c>
      <c r="C116" s="99" t="s">
        <v>850</v>
      </c>
      <c r="D116" s="77"/>
      <c r="E116" s="11"/>
      <c r="F116" s="14"/>
      <c r="G116" s="15"/>
    </row>
    <row r="117" spans="1:7" s="102" customFormat="1" ht="16.5" thickBot="1">
      <c r="A117" s="15"/>
      <c r="B117" s="12"/>
      <c r="C117" s="5"/>
      <c r="D117" s="77"/>
      <c r="E117" s="77"/>
      <c r="F117" s="78"/>
      <c r="G117" s="15"/>
    </row>
    <row r="118" spans="1:7" s="102" customFormat="1" ht="16.5" thickBot="1">
      <c r="A118" s="15"/>
      <c r="B118" s="38" t="s">
        <v>44</v>
      </c>
      <c r="C118" s="262" t="s">
        <v>164</v>
      </c>
      <c r="D118" s="15"/>
      <c r="E118" s="77"/>
      <c r="F118" s="103"/>
      <c r="G118" s="15"/>
    </row>
    <row r="119" spans="1:7" s="102" customFormat="1" ht="16.5" thickBot="1">
      <c r="A119" s="15"/>
      <c r="B119" s="276"/>
      <c r="C119" s="80"/>
      <c r="D119" s="15"/>
      <c r="E119" s="77"/>
      <c r="F119" s="103"/>
      <c r="G119" s="15"/>
    </row>
    <row r="120" spans="1:7" s="102" customFormat="1">
      <c r="A120" s="15"/>
      <c r="B120" s="276"/>
      <c r="C120" s="304" t="s">
        <v>840</v>
      </c>
      <c r="D120" s="304"/>
      <c r="E120" s="304"/>
      <c r="F120" s="103"/>
      <c r="G120" s="15"/>
    </row>
    <row r="121" spans="1:7" s="102" customFormat="1" ht="16.5" thickBot="1">
      <c r="A121" s="15"/>
      <c r="B121" s="38" t="s">
        <v>43</v>
      </c>
      <c r="C121" s="262" t="s">
        <v>186</v>
      </c>
      <c r="D121" s="259"/>
      <c r="E121" s="77"/>
      <c r="F121" s="19"/>
      <c r="G121" s="15"/>
    </row>
    <row r="122" spans="1:7" s="102" customFormat="1" ht="16.5" thickBot="1">
      <c r="A122" s="15"/>
      <c r="B122" s="276"/>
      <c r="C122" s="80"/>
      <c r="D122" s="259"/>
      <c r="E122" s="77"/>
      <c r="F122" s="19"/>
      <c r="G122" s="15"/>
    </row>
    <row r="123" spans="1:7" s="102" customFormat="1">
      <c r="A123" s="15"/>
      <c r="B123" s="276"/>
      <c r="C123" s="304" t="s">
        <v>838</v>
      </c>
      <c r="D123" s="304"/>
      <c r="E123" s="304"/>
      <c r="F123" s="19"/>
      <c r="G123" s="15"/>
    </row>
    <row r="124" spans="1:7" s="102" customFormat="1" ht="16.5" thickBot="1">
      <c r="A124" s="15"/>
      <c r="B124" s="38" t="s">
        <v>52</v>
      </c>
      <c r="C124" s="262" t="s">
        <v>187</v>
      </c>
      <c r="D124" s="259"/>
      <c r="E124" s="77"/>
      <c r="F124" s="19"/>
      <c r="G124" s="15"/>
    </row>
    <row r="125" spans="1:7" s="102" customFormat="1" ht="16.5" thickBot="1">
      <c r="A125" s="15"/>
      <c r="B125" s="276"/>
      <c r="C125" s="80"/>
      <c r="D125" s="259"/>
      <c r="E125" s="77"/>
      <c r="F125" s="19"/>
      <c r="G125" s="15"/>
    </row>
    <row r="126" spans="1:7" s="102" customFormat="1">
      <c r="A126" s="15"/>
      <c r="B126" s="276"/>
      <c r="C126" s="304" t="s">
        <v>839</v>
      </c>
      <c r="D126" s="304"/>
      <c r="E126" s="304"/>
      <c r="F126" s="19"/>
      <c r="G126" s="15"/>
    </row>
    <row r="127" spans="1:7" s="102" customFormat="1">
      <c r="A127" s="15"/>
      <c r="B127" s="265"/>
      <c r="C127" s="280"/>
      <c r="D127" s="280"/>
      <c r="E127" s="259"/>
      <c r="F127" s="260"/>
      <c r="G127" s="15"/>
    </row>
    <row r="128" spans="1:7" s="102" customFormat="1">
      <c r="A128" s="15"/>
      <c r="B128" s="276" t="s">
        <v>27</v>
      </c>
      <c r="C128" s="259" t="s">
        <v>166</v>
      </c>
      <c r="D128" s="259"/>
      <c r="E128" s="11"/>
      <c r="F128" s="14"/>
      <c r="G128" s="15"/>
    </row>
    <row r="129" spans="1:7" s="102" customFormat="1">
      <c r="A129" s="15"/>
      <c r="B129" s="276"/>
      <c r="C129" s="304" t="s">
        <v>973</v>
      </c>
      <c r="D129" s="304"/>
      <c r="E129" s="304"/>
      <c r="F129" s="14"/>
      <c r="G129" s="15"/>
    </row>
    <row r="130" spans="1:7" s="102" customFormat="1">
      <c r="A130" s="15"/>
      <c r="B130" s="276"/>
      <c r="C130" s="77"/>
      <c r="D130" s="259"/>
      <c r="E130" s="11"/>
      <c r="F130" s="14"/>
      <c r="G130" s="15"/>
    </row>
    <row r="131" spans="1:7" s="102" customFormat="1" ht="16.5" thickBot="1">
      <c r="A131" s="15"/>
      <c r="B131" s="38" t="s">
        <v>45</v>
      </c>
      <c r="C131" s="99" t="s">
        <v>850</v>
      </c>
      <c r="D131" s="259"/>
      <c r="E131" s="11"/>
      <c r="F131" s="14"/>
      <c r="G131" s="15"/>
    </row>
    <row r="132" spans="1:7" s="102" customFormat="1" ht="16.5" thickBot="1">
      <c r="A132" s="15"/>
      <c r="B132" s="12"/>
      <c r="C132" s="5"/>
      <c r="D132" s="259"/>
      <c r="E132" s="259"/>
      <c r="F132" s="260"/>
      <c r="G132" s="15"/>
    </row>
    <row r="133" spans="1:7" s="102" customFormat="1" ht="16.5" thickBot="1">
      <c r="A133" s="15"/>
      <c r="B133" s="38" t="s">
        <v>46</v>
      </c>
      <c r="C133" s="262" t="s">
        <v>164</v>
      </c>
      <c r="D133" s="15"/>
      <c r="E133" s="77"/>
      <c r="F133" s="78"/>
      <c r="G133" s="15"/>
    </row>
    <row r="134" spans="1:7" s="102" customFormat="1" ht="16.5" thickBot="1">
      <c r="A134" s="15"/>
      <c r="B134" s="44"/>
      <c r="C134" s="80"/>
      <c r="D134" s="15"/>
      <c r="E134" s="77"/>
      <c r="F134" s="260"/>
      <c r="G134" s="15"/>
    </row>
    <row r="135" spans="1:7" s="102" customFormat="1">
      <c r="A135" s="15"/>
      <c r="B135" s="44"/>
      <c r="C135" s="304" t="s">
        <v>840</v>
      </c>
      <c r="D135" s="304"/>
      <c r="E135" s="304"/>
      <c r="F135" s="260"/>
      <c r="G135" s="15"/>
    </row>
    <row r="136" spans="1:7" s="102" customFormat="1" ht="16.5" thickBot="1">
      <c r="A136" s="15"/>
      <c r="B136" s="38" t="s">
        <v>47</v>
      </c>
      <c r="C136" s="262" t="s">
        <v>186</v>
      </c>
      <c r="D136" s="259"/>
      <c r="E136" s="77"/>
      <c r="F136" s="78"/>
      <c r="G136" s="15"/>
    </row>
    <row r="137" spans="1:7" s="102" customFormat="1" ht="16.5" thickBot="1">
      <c r="A137" s="15"/>
      <c r="B137" s="44"/>
      <c r="C137" s="80"/>
      <c r="D137" s="259"/>
      <c r="E137" s="77"/>
      <c r="F137" s="260"/>
      <c r="G137" s="15"/>
    </row>
    <row r="138" spans="1:7" s="102" customFormat="1">
      <c r="A138" s="15"/>
      <c r="B138" s="44"/>
      <c r="C138" s="304" t="s">
        <v>838</v>
      </c>
      <c r="D138" s="304"/>
      <c r="E138" s="304"/>
      <c r="F138" s="260"/>
      <c r="G138" s="15"/>
    </row>
    <row r="139" spans="1:7" s="102" customFormat="1" ht="16.5" thickBot="1">
      <c r="A139" s="15"/>
      <c r="B139" s="38" t="s">
        <v>48</v>
      </c>
      <c r="C139" s="262" t="s">
        <v>187</v>
      </c>
      <c r="D139" s="259"/>
      <c r="E139" s="77"/>
      <c r="F139" s="78"/>
      <c r="G139" s="15"/>
    </row>
    <row r="140" spans="1:7" s="102" customFormat="1" ht="16.5" thickBot="1">
      <c r="A140" s="15"/>
      <c r="B140" s="20"/>
      <c r="C140" s="80"/>
      <c r="D140" s="259"/>
      <c r="E140" s="77"/>
      <c r="F140" s="78"/>
      <c r="G140" s="15"/>
    </row>
    <row r="141" spans="1:7" s="102" customFormat="1">
      <c r="A141" s="15"/>
      <c r="B141" s="20"/>
      <c r="C141" s="304" t="s">
        <v>839</v>
      </c>
      <c r="D141" s="304"/>
      <c r="E141" s="304"/>
      <c r="F141" s="78"/>
      <c r="G141" s="15"/>
    </row>
    <row r="142" spans="1:7" s="102" customFormat="1">
      <c r="A142" s="15"/>
      <c r="B142" s="20"/>
      <c r="C142" s="37"/>
      <c r="D142" s="259"/>
      <c r="E142" s="280"/>
      <c r="F142" s="19"/>
      <c r="G142" s="15"/>
    </row>
    <row r="143" spans="1:7" s="102" customFormat="1">
      <c r="A143" s="15"/>
      <c r="B143" s="276" t="s">
        <v>28</v>
      </c>
      <c r="C143" s="259" t="s">
        <v>167</v>
      </c>
      <c r="D143" s="259"/>
      <c r="E143" s="259"/>
      <c r="F143" s="260"/>
      <c r="G143" s="15"/>
    </row>
    <row r="144" spans="1:7" s="102" customFormat="1">
      <c r="A144" s="15"/>
      <c r="B144" s="276"/>
      <c r="C144" s="259"/>
      <c r="D144" s="259"/>
      <c r="E144" s="259"/>
      <c r="F144" s="260"/>
      <c r="G144" s="15"/>
    </row>
    <row r="145" spans="1:7" s="102" customFormat="1" ht="15.75" customHeight="1" thickBot="1">
      <c r="A145" s="15"/>
      <c r="B145" s="38" t="s">
        <v>773</v>
      </c>
      <c r="C145" s="262" t="s">
        <v>850</v>
      </c>
      <c r="D145" s="259"/>
      <c r="E145" s="11"/>
      <c r="F145" s="14"/>
      <c r="G145" s="15"/>
    </row>
    <row r="146" spans="1:7" s="102" customFormat="1" ht="16.5" thickBot="1">
      <c r="A146" s="15"/>
      <c r="B146" s="12"/>
      <c r="C146" s="5"/>
      <c r="D146" s="259"/>
      <c r="E146" s="259"/>
      <c r="F146" s="260"/>
      <c r="G146" s="15"/>
    </row>
    <row r="147" spans="1:7" s="102" customFormat="1" ht="16.5" thickBot="1">
      <c r="A147" s="15"/>
      <c r="B147" s="38" t="s">
        <v>774</v>
      </c>
      <c r="C147" s="262" t="s">
        <v>164</v>
      </c>
      <c r="D147" s="15"/>
      <c r="E147" s="77"/>
      <c r="F147" s="78"/>
      <c r="G147" s="15"/>
    </row>
    <row r="148" spans="1:7" s="102" customFormat="1" ht="16.5" thickBot="1">
      <c r="A148" s="15"/>
      <c r="B148" s="44"/>
      <c r="C148" s="80"/>
      <c r="D148" s="15"/>
      <c r="E148" s="77"/>
      <c r="F148" s="260"/>
      <c r="G148" s="15"/>
    </row>
    <row r="149" spans="1:7" s="102" customFormat="1">
      <c r="A149" s="15"/>
      <c r="B149" s="44"/>
      <c r="C149" s="304" t="s">
        <v>840</v>
      </c>
      <c r="D149" s="304"/>
      <c r="E149" s="304"/>
      <c r="F149" s="260"/>
      <c r="G149" s="15"/>
    </row>
    <row r="150" spans="1:7" s="102" customFormat="1" ht="16.5" thickBot="1">
      <c r="A150" s="15"/>
      <c r="B150" s="38" t="s">
        <v>775</v>
      </c>
      <c r="C150" s="262" t="s">
        <v>186</v>
      </c>
      <c r="D150" s="259"/>
      <c r="E150" s="77"/>
      <c r="F150" s="78"/>
      <c r="G150" s="15"/>
    </row>
    <row r="151" spans="1:7" s="102" customFormat="1" ht="16.5" thickBot="1">
      <c r="A151" s="15"/>
      <c r="B151" s="44"/>
      <c r="C151" s="80"/>
      <c r="D151" s="259"/>
      <c r="E151" s="77"/>
      <c r="F151" s="260"/>
      <c r="G151" s="15"/>
    </row>
    <row r="152" spans="1:7" s="102" customFormat="1">
      <c r="A152" s="15"/>
      <c r="B152" s="44"/>
      <c r="C152" s="304" t="s">
        <v>838</v>
      </c>
      <c r="D152" s="304"/>
      <c r="E152" s="304"/>
      <c r="F152" s="260"/>
      <c r="G152" s="15"/>
    </row>
    <row r="153" spans="1:7" s="102" customFormat="1" ht="16.5" thickBot="1">
      <c r="A153" s="15"/>
      <c r="B153" s="38" t="s">
        <v>776</v>
      </c>
      <c r="C153" s="262" t="s">
        <v>187</v>
      </c>
      <c r="D153" s="259"/>
      <c r="E153" s="77"/>
      <c r="F153" s="78"/>
      <c r="G153" s="15"/>
    </row>
    <row r="154" spans="1:7" s="102" customFormat="1" ht="16.5" thickBot="1">
      <c r="A154" s="15"/>
      <c r="B154" s="20"/>
      <c r="C154" s="80"/>
      <c r="D154" s="259"/>
      <c r="E154" s="77"/>
      <c r="F154" s="19"/>
      <c r="G154" s="15"/>
    </row>
    <row r="155" spans="1:7" s="102" customFormat="1">
      <c r="A155" s="15"/>
      <c r="B155" s="20"/>
      <c r="C155" s="304" t="s">
        <v>839</v>
      </c>
      <c r="D155" s="304"/>
      <c r="E155" s="304"/>
      <c r="F155" s="19"/>
      <c r="G155" s="15"/>
    </row>
    <row r="156" spans="1:7" s="102" customFormat="1">
      <c r="A156" s="15"/>
      <c r="B156" s="265"/>
      <c r="C156" s="280"/>
      <c r="D156" s="259"/>
      <c r="E156" s="280"/>
      <c r="F156" s="19"/>
      <c r="G156" s="15"/>
    </row>
    <row r="157" spans="1:7" s="102" customFormat="1">
      <c r="A157" s="15"/>
      <c r="B157" s="276" t="s">
        <v>29</v>
      </c>
      <c r="C157" s="259" t="s">
        <v>171</v>
      </c>
      <c r="D157" s="259"/>
      <c r="E157" s="259"/>
      <c r="F157" s="260"/>
      <c r="G157" s="15"/>
    </row>
    <row r="158" spans="1:7" s="102" customFormat="1">
      <c r="A158" s="15"/>
      <c r="B158" s="276"/>
      <c r="C158" s="259"/>
      <c r="D158" s="259"/>
      <c r="E158" s="259"/>
      <c r="F158" s="260"/>
      <c r="G158" s="15"/>
    </row>
    <row r="159" spans="1:7" s="102" customFormat="1" ht="16.5" thickBot="1">
      <c r="A159" s="15"/>
      <c r="B159" s="38" t="s">
        <v>777</v>
      </c>
      <c r="C159" s="262" t="s">
        <v>850</v>
      </c>
      <c r="D159" s="259"/>
      <c r="E159" s="11"/>
      <c r="F159" s="14"/>
      <c r="G159" s="15"/>
    </row>
    <row r="160" spans="1:7" s="102" customFormat="1" ht="16.5" thickBot="1">
      <c r="A160" s="15"/>
      <c r="B160" s="12"/>
      <c r="C160" s="5"/>
      <c r="D160" s="259"/>
      <c r="E160" s="259"/>
      <c r="F160" s="64"/>
      <c r="G160" s="15"/>
    </row>
    <row r="161" spans="1:7" s="102" customFormat="1" ht="16.5" thickBot="1">
      <c r="A161" s="15"/>
      <c r="B161" s="38" t="s">
        <v>778</v>
      </c>
      <c r="C161" s="262" t="s">
        <v>164</v>
      </c>
      <c r="D161" s="15"/>
      <c r="E161" s="77"/>
      <c r="F161" s="78"/>
      <c r="G161" s="15"/>
    </row>
    <row r="162" spans="1:7" s="102" customFormat="1" ht="16.5" thickBot="1">
      <c r="A162" s="15"/>
      <c r="B162" s="44"/>
      <c r="C162" s="80"/>
      <c r="D162" s="15"/>
      <c r="E162" s="77"/>
      <c r="F162" s="260"/>
      <c r="G162" s="15"/>
    </row>
    <row r="163" spans="1:7" s="102" customFormat="1">
      <c r="A163" s="15"/>
      <c r="B163" s="44"/>
      <c r="C163" s="304" t="s">
        <v>840</v>
      </c>
      <c r="D163" s="304"/>
      <c r="E163" s="304"/>
      <c r="F163" s="260"/>
      <c r="G163" s="15"/>
    </row>
    <row r="164" spans="1:7" s="102" customFormat="1" ht="16.5" thickBot="1">
      <c r="A164" s="15"/>
      <c r="B164" s="38" t="s">
        <v>779</v>
      </c>
      <c r="C164" s="262" t="s">
        <v>186</v>
      </c>
      <c r="D164" s="259"/>
      <c r="E164" s="77"/>
      <c r="F164" s="78"/>
      <c r="G164" s="15"/>
    </row>
    <row r="165" spans="1:7" s="102" customFormat="1" ht="16.5" thickBot="1">
      <c r="A165" s="15"/>
      <c r="B165" s="44"/>
      <c r="C165" s="80"/>
      <c r="D165" s="259"/>
      <c r="E165" s="77"/>
      <c r="F165" s="260"/>
      <c r="G165" s="15"/>
    </row>
    <row r="166" spans="1:7" s="102" customFormat="1">
      <c r="A166" s="15"/>
      <c r="B166" s="44"/>
      <c r="C166" s="304" t="s">
        <v>838</v>
      </c>
      <c r="D166" s="304"/>
      <c r="E166" s="304"/>
      <c r="F166" s="260"/>
      <c r="G166" s="15"/>
    </row>
    <row r="167" spans="1:7" s="102" customFormat="1" ht="16.5" thickBot="1">
      <c r="A167" s="15"/>
      <c r="B167" s="38" t="s">
        <v>780</v>
      </c>
      <c r="C167" s="262" t="s">
        <v>187</v>
      </c>
      <c r="D167" s="259"/>
      <c r="E167" s="77"/>
      <c r="F167" s="78"/>
      <c r="G167" s="15"/>
    </row>
    <row r="168" spans="1:7" s="102" customFormat="1" ht="16.5" thickBot="1">
      <c r="A168" s="15"/>
      <c r="B168" s="20"/>
      <c r="C168" s="80"/>
      <c r="D168" s="259"/>
      <c r="E168" s="77"/>
      <c r="F168" s="78"/>
      <c r="G168" s="15"/>
    </row>
    <row r="169" spans="1:7" s="102" customFormat="1">
      <c r="A169" s="15"/>
      <c r="B169" s="20"/>
      <c r="C169" s="304" t="s">
        <v>839</v>
      </c>
      <c r="D169" s="304"/>
      <c r="E169" s="304"/>
      <c r="F169" s="78"/>
      <c r="G169" s="15"/>
    </row>
    <row r="170" spans="1:7" s="102" customFormat="1">
      <c r="A170" s="15"/>
      <c r="B170" s="20"/>
      <c r="C170" s="37"/>
      <c r="D170" s="259"/>
      <c r="E170" s="77"/>
      <c r="F170" s="78"/>
      <c r="G170" s="15"/>
    </row>
    <row r="171" spans="1:7" s="102" customFormat="1">
      <c r="A171" s="15"/>
      <c r="B171" s="276" t="s">
        <v>30</v>
      </c>
      <c r="C171" s="259" t="s">
        <v>168</v>
      </c>
      <c r="D171" s="259"/>
      <c r="E171" s="259"/>
      <c r="F171" s="260"/>
      <c r="G171" s="15"/>
    </row>
    <row r="172" spans="1:7" s="102" customFormat="1" ht="27.75" customHeight="1">
      <c r="A172" s="15"/>
      <c r="B172" s="276"/>
      <c r="C172" s="304" t="s">
        <v>876</v>
      </c>
      <c r="D172" s="304"/>
      <c r="E172" s="304"/>
      <c r="F172" s="260"/>
      <c r="G172" s="15"/>
    </row>
    <row r="173" spans="1:7" s="102" customFormat="1" ht="15.75" customHeight="1">
      <c r="A173" s="15"/>
      <c r="B173" s="276"/>
      <c r="C173" s="263"/>
      <c r="D173" s="263"/>
      <c r="E173" s="263"/>
      <c r="F173" s="260"/>
      <c r="G173" s="15"/>
    </row>
    <row r="174" spans="1:7" s="102" customFormat="1" ht="16.5" thickBot="1">
      <c r="A174" s="15"/>
      <c r="B174" s="38" t="s">
        <v>781</v>
      </c>
      <c r="C174" s="259" t="s">
        <v>850</v>
      </c>
      <c r="D174" s="259"/>
      <c r="E174" s="11"/>
      <c r="F174" s="14"/>
      <c r="G174" s="15"/>
    </row>
    <row r="175" spans="1:7" s="102" customFormat="1" ht="15.75" customHeight="1" thickBot="1">
      <c r="A175" s="15"/>
      <c r="B175" s="12"/>
      <c r="C175" s="5"/>
      <c r="D175" s="259"/>
      <c r="E175" s="259"/>
      <c r="F175" s="260"/>
      <c r="G175" s="15"/>
    </row>
    <row r="176" spans="1:7" s="102" customFormat="1" ht="16.5" thickBot="1">
      <c r="A176" s="15"/>
      <c r="B176" s="38" t="s">
        <v>782</v>
      </c>
      <c r="C176" s="262" t="s">
        <v>164</v>
      </c>
      <c r="D176" s="15"/>
      <c r="E176" s="77"/>
      <c r="F176" s="78"/>
      <c r="G176" s="15"/>
    </row>
    <row r="177" spans="1:7" s="102" customFormat="1" ht="16.5" thickBot="1">
      <c r="A177" s="15"/>
      <c r="B177" s="44"/>
      <c r="C177" s="80"/>
      <c r="D177" s="15"/>
      <c r="E177" s="77"/>
      <c r="F177" s="260"/>
      <c r="G177" s="15"/>
    </row>
    <row r="178" spans="1:7" s="102" customFormat="1">
      <c r="A178" s="15"/>
      <c r="B178" s="44"/>
      <c r="C178" s="304" t="s">
        <v>840</v>
      </c>
      <c r="D178" s="304"/>
      <c r="E178" s="304"/>
      <c r="F178" s="260"/>
      <c r="G178" s="15"/>
    </row>
    <row r="179" spans="1:7" s="102" customFormat="1" ht="16.5" thickBot="1">
      <c r="A179" s="15"/>
      <c r="B179" s="38" t="s">
        <v>783</v>
      </c>
      <c r="C179" s="262" t="s">
        <v>186</v>
      </c>
      <c r="D179" s="259"/>
      <c r="E179" s="77"/>
      <c r="F179" s="78"/>
      <c r="G179" s="15"/>
    </row>
    <row r="180" spans="1:7" s="102" customFormat="1" ht="16.5" thickBot="1">
      <c r="A180" s="15"/>
      <c r="B180" s="44"/>
      <c r="C180" s="80"/>
      <c r="D180" s="259"/>
      <c r="E180" s="77"/>
      <c r="F180" s="260"/>
      <c r="G180" s="15"/>
    </row>
    <row r="181" spans="1:7" s="102" customFormat="1">
      <c r="A181" s="15"/>
      <c r="B181" s="44"/>
      <c r="C181" s="304" t="s">
        <v>838</v>
      </c>
      <c r="D181" s="304"/>
      <c r="E181" s="304"/>
      <c r="F181" s="260"/>
      <c r="G181" s="15"/>
    </row>
    <row r="182" spans="1:7" s="102" customFormat="1" ht="16.5" thickBot="1">
      <c r="A182" s="15"/>
      <c r="B182" s="38" t="s">
        <v>784</v>
      </c>
      <c r="C182" s="262" t="s">
        <v>187</v>
      </c>
      <c r="D182" s="259"/>
      <c r="E182" s="77"/>
      <c r="F182" s="78"/>
      <c r="G182" s="15"/>
    </row>
    <row r="183" spans="1:7" s="102" customFormat="1" ht="16.5" thickBot="1">
      <c r="A183" s="15"/>
      <c r="B183" s="20"/>
      <c r="C183" s="80"/>
      <c r="D183" s="259"/>
      <c r="E183" s="77"/>
      <c r="F183" s="78"/>
      <c r="G183" s="15"/>
    </row>
    <row r="184" spans="1:7" s="102" customFormat="1">
      <c r="A184" s="15"/>
      <c r="B184" s="20"/>
      <c r="C184" s="304" t="s">
        <v>839</v>
      </c>
      <c r="D184" s="304"/>
      <c r="E184" s="304"/>
      <c r="F184" s="78"/>
      <c r="G184" s="15"/>
    </row>
    <row r="185" spans="1:7" s="102" customFormat="1">
      <c r="A185" s="15"/>
      <c r="B185" s="20"/>
      <c r="C185" s="77"/>
      <c r="D185" s="77"/>
      <c r="E185" s="259"/>
      <c r="F185" s="260"/>
      <c r="G185" s="15"/>
    </row>
    <row r="186" spans="1:7" s="102" customFormat="1">
      <c r="A186" s="15"/>
      <c r="B186" s="276" t="s">
        <v>31</v>
      </c>
      <c r="C186" s="259" t="s">
        <v>34</v>
      </c>
      <c r="D186" s="259"/>
      <c r="E186" s="77"/>
      <c r="F186" s="78"/>
      <c r="G186" s="15"/>
    </row>
    <row r="187" spans="1:7" s="102" customFormat="1" ht="27" customHeight="1">
      <c r="A187" s="15"/>
      <c r="B187" s="276"/>
      <c r="C187" s="304" t="s">
        <v>877</v>
      </c>
      <c r="D187" s="304"/>
      <c r="E187" s="304"/>
      <c r="F187" s="78"/>
      <c r="G187" s="15"/>
    </row>
    <row r="188" spans="1:7" s="102" customFormat="1">
      <c r="A188" s="15"/>
      <c r="B188" s="276"/>
      <c r="C188" s="77"/>
      <c r="D188" s="77"/>
      <c r="E188" s="77"/>
      <c r="F188" s="78"/>
      <c r="G188" s="15"/>
    </row>
    <row r="189" spans="1:7" s="102" customFormat="1" ht="16.5" thickBot="1">
      <c r="A189" s="15"/>
      <c r="B189" s="38" t="s">
        <v>785</v>
      </c>
      <c r="C189" s="262" t="s">
        <v>850</v>
      </c>
      <c r="D189" s="259"/>
      <c r="E189" s="11"/>
      <c r="F189" s="14"/>
      <c r="G189" s="15"/>
    </row>
    <row r="190" spans="1:7" s="102" customFormat="1" ht="16.5" thickBot="1">
      <c r="A190" s="15"/>
      <c r="B190" s="12"/>
      <c r="C190" s="5"/>
      <c r="D190" s="77"/>
      <c r="E190" s="259"/>
      <c r="F190" s="64"/>
      <c r="G190" s="15"/>
    </row>
    <row r="191" spans="1:7" s="104" customFormat="1" ht="16.5" thickBot="1">
      <c r="A191" s="15"/>
      <c r="B191" s="38" t="s">
        <v>786</v>
      </c>
      <c r="C191" s="262" t="s">
        <v>164</v>
      </c>
      <c r="D191" s="15"/>
      <c r="E191" s="77"/>
      <c r="F191" s="78"/>
      <c r="G191" s="15"/>
    </row>
    <row r="192" spans="1:7" s="104" customFormat="1" ht="16.5" thickBot="1">
      <c r="A192" s="15"/>
      <c r="B192" s="44"/>
      <c r="C192" s="80"/>
      <c r="D192" s="15"/>
      <c r="E192" s="77"/>
      <c r="F192" s="260"/>
      <c r="G192" s="15"/>
    </row>
    <row r="193" spans="1:7" s="104" customFormat="1">
      <c r="A193" s="15"/>
      <c r="B193" s="44"/>
      <c r="C193" s="304" t="s">
        <v>840</v>
      </c>
      <c r="D193" s="304"/>
      <c r="E193" s="304"/>
      <c r="F193" s="260"/>
      <c r="G193" s="15"/>
    </row>
    <row r="194" spans="1:7" s="104" customFormat="1" ht="16.5" thickBot="1">
      <c r="A194" s="15"/>
      <c r="B194" s="38" t="s">
        <v>787</v>
      </c>
      <c r="C194" s="262" t="s">
        <v>186</v>
      </c>
      <c r="D194" s="259"/>
      <c r="E194" s="77"/>
      <c r="F194" s="78"/>
      <c r="G194" s="15"/>
    </row>
    <row r="195" spans="1:7" s="104" customFormat="1" ht="16.5" thickBot="1">
      <c r="A195" s="15"/>
      <c r="B195" s="44"/>
      <c r="C195" s="80"/>
      <c r="D195" s="259"/>
      <c r="E195" s="77"/>
      <c r="F195" s="260"/>
      <c r="G195" s="15"/>
    </row>
    <row r="196" spans="1:7" s="104" customFormat="1">
      <c r="A196" s="15"/>
      <c r="B196" s="44"/>
      <c r="C196" s="304" t="s">
        <v>838</v>
      </c>
      <c r="D196" s="304"/>
      <c r="E196" s="304"/>
      <c r="F196" s="260"/>
      <c r="G196" s="15"/>
    </row>
    <row r="197" spans="1:7" s="104" customFormat="1" ht="16.5" thickBot="1">
      <c r="A197" s="15"/>
      <c r="B197" s="38" t="s">
        <v>788</v>
      </c>
      <c r="C197" s="262" t="s">
        <v>187</v>
      </c>
      <c r="D197" s="259"/>
      <c r="E197" s="77"/>
      <c r="F197" s="78"/>
      <c r="G197" s="15"/>
    </row>
    <row r="198" spans="1:7" s="104" customFormat="1" ht="16.5" thickBot="1">
      <c r="A198" s="15"/>
      <c r="B198" s="20"/>
      <c r="C198" s="80"/>
      <c r="D198" s="259"/>
      <c r="E198" s="77"/>
      <c r="F198" s="78"/>
      <c r="G198" s="15"/>
    </row>
    <row r="199" spans="1:7" s="104" customFormat="1">
      <c r="A199" s="15"/>
      <c r="B199" s="20"/>
      <c r="C199" s="304" t="s">
        <v>839</v>
      </c>
      <c r="D199" s="304"/>
      <c r="E199" s="304"/>
      <c r="F199" s="78"/>
      <c r="G199" s="15"/>
    </row>
    <row r="200" spans="1:7" s="104" customFormat="1">
      <c r="A200" s="15"/>
      <c r="B200" s="20"/>
      <c r="C200" s="37"/>
      <c r="D200" s="77"/>
      <c r="E200" s="77"/>
      <c r="F200" s="78"/>
      <c r="G200" s="15"/>
    </row>
    <row r="201" spans="1:7" s="90" customFormat="1" ht="30.75" customHeight="1">
      <c r="A201" s="15"/>
      <c r="B201" s="276" t="s">
        <v>32</v>
      </c>
      <c r="C201" s="280" t="s">
        <v>169</v>
      </c>
      <c r="D201" s="280"/>
      <c r="E201" s="280"/>
      <c r="F201" s="19"/>
      <c r="G201" s="15"/>
    </row>
    <row r="202" spans="1:7" s="90" customFormat="1">
      <c r="A202" s="15"/>
      <c r="B202" s="276"/>
      <c r="C202" s="280"/>
      <c r="D202" s="280"/>
      <c r="E202" s="280"/>
      <c r="F202" s="19"/>
      <c r="G202" s="15"/>
    </row>
    <row r="203" spans="1:7" s="90" customFormat="1" ht="16.5" thickBot="1">
      <c r="A203" s="15"/>
      <c r="B203" s="38" t="s">
        <v>789</v>
      </c>
      <c r="C203" s="262" t="s">
        <v>850</v>
      </c>
      <c r="D203" s="259"/>
      <c r="E203" s="11"/>
      <c r="F203" s="14"/>
      <c r="G203" s="15"/>
    </row>
    <row r="204" spans="1:7" s="90" customFormat="1" ht="16.5" thickBot="1">
      <c r="A204" s="10"/>
      <c r="B204" s="12"/>
      <c r="C204" s="5"/>
      <c r="D204" s="280"/>
      <c r="E204" s="259"/>
      <c r="F204" s="260"/>
      <c r="G204" s="15"/>
    </row>
    <row r="205" spans="1:7" s="105" customFormat="1" ht="16.5" thickBot="1">
      <c r="A205" s="10"/>
      <c r="B205" s="38" t="s">
        <v>790</v>
      </c>
      <c r="C205" s="262" t="s">
        <v>164</v>
      </c>
      <c r="D205" s="15"/>
      <c r="E205" s="77"/>
      <c r="F205" s="39"/>
      <c r="G205" s="15"/>
    </row>
    <row r="206" spans="1:7" s="105" customFormat="1" ht="16.5" thickBot="1">
      <c r="A206" s="10"/>
      <c r="B206" s="44"/>
      <c r="C206" s="80"/>
      <c r="D206" s="15"/>
      <c r="E206" s="77"/>
      <c r="F206" s="260"/>
      <c r="G206" s="15"/>
    </row>
    <row r="207" spans="1:7" s="105" customFormat="1">
      <c r="A207" s="10"/>
      <c r="B207" s="44"/>
      <c r="C207" s="304" t="s">
        <v>840</v>
      </c>
      <c r="D207" s="304"/>
      <c r="E207" s="304"/>
      <c r="F207" s="260"/>
      <c r="G207" s="15"/>
    </row>
    <row r="208" spans="1:7" s="105" customFormat="1" ht="16.5" thickBot="1">
      <c r="A208" s="10"/>
      <c r="B208" s="38" t="s">
        <v>791</v>
      </c>
      <c r="C208" s="262" t="s">
        <v>186</v>
      </c>
      <c r="D208" s="259"/>
      <c r="E208" s="77"/>
      <c r="F208" s="78"/>
      <c r="G208" s="15"/>
    </row>
    <row r="209" spans="1:7" s="105" customFormat="1" ht="16.5" thickBot="1">
      <c r="A209" s="10"/>
      <c r="B209" s="44"/>
      <c r="C209" s="80"/>
      <c r="D209" s="259"/>
      <c r="E209" s="77"/>
      <c r="F209" s="260"/>
      <c r="G209" s="15"/>
    </row>
    <row r="210" spans="1:7" s="105" customFormat="1">
      <c r="A210" s="10"/>
      <c r="B210" s="44"/>
      <c r="C210" s="304" t="s">
        <v>838</v>
      </c>
      <c r="D210" s="304"/>
      <c r="E210" s="304"/>
      <c r="F210" s="260"/>
      <c r="G210" s="15"/>
    </row>
    <row r="211" spans="1:7" s="105" customFormat="1" ht="16.5" thickBot="1">
      <c r="A211" s="10"/>
      <c r="B211" s="38" t="s">
        <v>792</v>
      </c>
      <c r="C211" s="262" t="s">
        <v>187</v>
      </c>
      <c r="D211" s="259"/>
      <c r="E211" s="77"/>
      <c r="F211" s="78"/>
      <c r="G211" s="15"/>
    </row>
    <row r="212" spans="1:7" s="105" customFormat="1" ht="16.5" thickBot="1">
      <c r="A212" s="10"/>
      <c r="B212" s="20"/>
      <c r="C212" s="80"/>
      <c r="D212" s="259"/>
      <c r="E212" s="77"/>
      <c r="F212" s="78"/>
      <c r="G212" s="15"/>
    </row>
    <row r="213" spans="1:7" s="105" customFormat="1">
      <c r="A213" s="10"/>
      <c r="B213" s="20"/>
      <c r="C213" s="304" t="s">
        <v>839</v>
      </c>
      <c r="D213" s="304"/>
      <c r="E213" s="304"/>
      <c r="F213" s="78"/>
      <c r="G213" s="15"/>
    </row>
    <row r="214" spans="1:7" s="105" customFormat="1">
      <c r="A214" s="10"/>
      <c r="B214" s="20"/>
      <c r="C214" s="77"/>
      <c r="D214" s="77"/>
      <c r="E214" s="259"/>
      <c r="F214" s="260"/>
      <c r="G214" s="15"/>
    </row>
    <row r="215" spans="1:7" s="105" customFormat="1">
      <c r="A215" s="10"/>
      <c r="B215" s="276" t="s">
        <v>33</v>
      </c>
      <c r="C215" s="259" t="s">
        <v>170</v>
      </c>
      <c r="D215" s="259"/>
      <c r="E215" s="77"/>
      <c r="F215" s="78"/>
      <c r="G215" s="15"/>
    </row>
    <row r="216" spans="1:7" s="105" customFormat="1" ht="30" customHeight="1">
      <c r="A216" s="10"/>
      <c r="B216" s="276"/>
      <c r="C216" s="304" t="s">
        <v>860</v>
      </c>
      <c r="D216" s="304"/>
      <c r="E216" s="304"/>
      <c r="F216" s="49"/>
      <c r="G216" s="10"/>
    </row>
    <row r="217" spans="1:7" s="105" customFormat="1">
      <c r="A217" s="10"/>
      <c r="B217" s="276"/>
      <c r="C217" s="48"/>
      <c r="D217" s="259"/>
      <c r="E217" s="48"/>
      <c r="F217" s="49"/>
      <c r="G217" s="10"/>
    </row>
    <row r="218" spans="1:7" s="105" customFormat="1" ht="16.5" thickBot="1">
      <c r="A218" s="10"/>
      <c r="B218" s="38" t="s">
        <v>793</v>
      </c>
      <c r="C218" s="262" t="s">
        <v>850</v>
      </c>
      <c r="D218" s="259"/>
      <c r="E218" s="11"/>
      <c r="F218" s="14"/>
      <c r="G218" s="10"/>
    </row>
    <row r="219" spans="1:7" s="105" customFormat="1" ht="16.5" thickBot="1">
      <c r="A219" s="10"/>
      <c r="B219" s="12"/>
      <c r="C219" s="5"/>
      <c r="D219" s="259"/>
      <c r="E219" s="259"/>
      <c r="F219" s="260"/>
      <c r="G219" s="10"/>
    </row>
    <row r="220" spans="1:7" s="105" customFormat="1" ht="16.5" thickBot="1">
      <c r="A220" s="10"/>
      <c r="B220" s="38" t="s">
        <v>794</v>
      </c>
      <c r="C220" s="262" t="s">
        <v>164</v>
      </c>
      <c r="D220" s="15"/>
      <c r="E220" s="77"/>
      <c r="F220" s="78"/>
      <c r="G220" s="10"/>
    </row>
    <row r="221" spans="1:7" s="105" customFormat="1" ht="16.5" thickBot="1">
      <c r="A221" s="10"/>
      <c r="B221" s="44"/>
      <c r="C221" s="80"/>
      <c r="D221" s="15"/>
      <c r="E221" s="77"/>
      <c r="F221" s="260"/>
      <c r="G221" s="10"/>
    </row>
    <row r="222" spans="1:7" s="105" customFormat="1">
      <c r="A222" s="10"/>
      <c r="B222" s="44"/>
      <c r="C222" s="304" t="s">
        <v>840</v>
      </c>
      <c r="D222" s="304"/>
      <c r="E222" s="304"/>
      <c r="F222" s="260"/>
      <c r="G222" s="10"/>
    </row>
    <row r="223" spans="1:7" s="105" customFormat="1" ht="16.5" thickBot="1">
      <c r="A223" s="10"/>
      <c r="B223" s="38" t="s">
        <v>795</v>
      </c>
      <c r="C223" s="262" t="s">
        <v>186</v>
      </c>
      <c r="D223" s="259"/>
      <c r="E223" s="77"/>
      <c r="F223" s="78"/>
      <c r="G223" s="10"/>
    </row>
    <row r="224" spans="1:7" s="105" customFormat="1" ht="16.5" thickBot="1">
      <c r="A224" s="10"/>
      <c r="B224" s="44"/>
      <c r="C224" s="80"/>
      <c r="D224" s="259"/>
      <c r="E224" s="77"/>
      <c r="F224" s="260"/>
      <c r="G224" s="10"/>
    </row>
    <row r="225" spans="1:7" s="105" customFormat="1">
      <c r="A225" s="10"/>
      <c r="B225" s="44"/>
      <c r="C225" s="304" t="s">
        <v>838</v>
      </c>
      <c r="D225" s="304"/>
      <c r="E225" s="304"/>
      <c r="F225" s="260"/>
      <c r="G225" s="10"/>
    </row>
    <row r="226" spans="1:7" s="105" customFormat="1" ht="16.5" thickBot="1">
      <c r="A226" s="10"/>
      <c r="B226" s="38" t="s">
        <v>796</v>
      </c>
      <c r="C226" s="262" t="s">
        <v>187</v>
      </c>
      <c r="D226" s="259"/>
      <c r="E226" s="77"/>
      <c r="F226" s="78"/>
      <c r="G226" s="10"/>
    </row>
    <row r="227" spans="1:7" s="105" customFormat="1" ht="16.5" thickBot="1">
      <c r="A227" s="10"/>
      <c r="B227" s="44"/>
      <c r="C227" s="80"/>
      <c r="D227" s="259"/>
      <c r="E227" s="77"/>
      <c r="F227" s="19"/>
      <c r="G227" s="10"/>
    </row>
    <row r="228" spans="1:7" s="105" customFormat="1">
      <c r="A228" s="10"/>
      <c r="B228" s="44"/>
      <c r="C228" s="304" t="s">
        <v>839</v>
      </c>
      <c r="D228" s="304"/>
      <c r="E228" s="304"/>
      <c r="F228" s="19"/>
      <c r="G228" s="10"/>
    </row>
    <row r="229" spans="1:7" s="105" customFormat="1">
      <c r="A229" s="10"/>
      <c r="B229" s="265"/>
      <c r="C229" s="280"/>
      <c r="D229" s="280"/>
      <c r="E229" s="259"/>
      <c r="F229" s="64"/>
      <c r="G229" s="10"/>
    </row>
    <row r="230" spans="1:7" s="105" customFormat="1" ht="30.75" customHeight="1">
      <c r="A230" s="10"/>
      <c r="B230" s="276">
        <v>5</v>
      </c>
      <c r="C230" s="300" t="s">
        <v>878</v>
      </c>
      <c r="D230" s="300"/>
      <c r="E230" s="300"/>
      <c r="F230" s="19"/>
      <c r="G230" s="10"/>
    </row>
    <row r="231" spans="1:7" s="105" customFormat="1">
      <c r="A231" s="10"/>
      <c r="B231" s="276"/>
      <c r="C231" s="280"/>
      <c r="D231" s="280"/>
      <c r="E231" s="280"/>
      <c r="F231" s="19"/>
      <c r="G231" s="10"/>
    </row>
    <row r="232" spans="1:7" s="105" customFormat="1" ht="16.5" thickBot="1">
      <c r="A232" s="10"/>
      <c r="B232" s="38" t="s">
        <v>41</v>
      </c>
      <c r="C232" s="262" t="s">
        <v>850</v>
      </c>
      <c r="D232" s="259"/>
      <c r="E232" s="11"/>
      <c r="F232" s="14"/>
      <c r="G232" s="10"/>
    </row>
    <row r="233" spans="1:7" s="105" customFormat="1" ht="16.5" thickBot="1">
      <c r="A233" s="10"/>
      <c r="B233" s="38"/>
      <c r="C233" s="5"/>
      <c r="D233" s="280"/>
      <c r="E233" s="259"/>
      <c r="F233" s="260"/>
      <c r="G233" s="10"/>
    </row>
    <row r="234" spans="1:7" s="105" customFormat="1" ht="16.5" thickBot="1">
      <c r="A234" s="10"/>
      <c r="B234" s="38" t="s">
        <v>127</v>
      </c>
      <c r="C234" s="262" t="s">
        <v>164</v>
      </c>
      <c r="D234" s="15"/>
      <c r="E234" s="77"/>
      <c r="F234" s="78"/>
      <c r="G234" s="10"/>
    </row>
    <row r="235" spans="1:7" s="105" customFormat="1" ht="16.5" thickBot="1">
      <c r="A235" s="10"/>
      <c r="B235" s="44"/>
      <c r="C235" s="80"/>
      <c r="D235" s="15"/>
      <c r="E235" s="77"/>
      <c r="F235" s="260"/>
      <c r="G235" s="10"/>
    </row>
    <row r="236" spans="1:7" s="105" customFormat="1">
      <c r="A236" s="10"/>
      <c r="B236" s="44"/>
      <c r="C236" s="304" t="s">
        <v>840</v>
      </c>
      <c r="D236" s="304"/>
      <c r="E236" s="304"/>
      <c r="F236" s="260"/>
      <c r="G236" s="10"/>
    </row>
    <row r="237" spans="1:7" s="105" customFormat="1" ht="16.5" thickBot="1">
      <c r="A237" s="10"/>
      <c r="B237" s="38" t="s">
        <v>157</v>
      </c>
      <c r="C237" s="262" t="s">
        <v>186</v>
      </c>
      <c r="D237" s="259"/>
      <c r="E237" s="77"/>
      <c r="F237" s="78"/>
      <c r="G237" s="10"/>
    </row>
    <row r="238" spans="1:7" s="105" customFormat="1" ht="16.5" thickBot="1">
      <c r="A238" s="10"/>
      <c r="B238" s="44"/>
      <c r="C238" s="80"/>
      <c r="D238" s="259"/>
      <c r="E238" s="77"/>
      <c r="F238" s="260"/>
      <c r="G238" s="10"/>
    </row>
    <row r="239" spans="1:7" s="105" customFormat="1">
      <c r="A239" s="10"/>
      <c r="B239" s="44"/>
      <c r="C239" s="304" t="s">
        <v>838</v>
      </c>
      <c r="D239" s="304"/>
      <c r="E239" s="304"/>
      <c r="F239" s="260"/>
      <c r="G239" s="10"/>
    </row>
    <row r="240" spans="1:7" s="105" customFormat="1" ht="16.5" thickBot="1">
      <c r="A240" s="10"/>
      <c r="B240" s="38" t="s">
        <v>857</v>
      </c>
      <c r="C240" s="262" t="s">
        <v>187</v>
      </c>
      <c r="D240" s="259"/>
      <c r="E240" s="77"/>
      <c r="F240" s="78"/>
      <c r="G240" s="10"/>
    </row>
    <row r="241" spans="1:7" s="105" customFormat="1" ht="16.5" thickBot="1">
      <c r="A241" s="10"/>
      <c r="B241" s="20"/>
      <c r="C241" s="80"/>
      <c r="D241" s="259"/>
      <c r="E241" s="77"/>
      <c r="F241" s="19"/>
      <c r="G241" s="10"/>
    </row>
    <row r="242" spans="1:7" s="105" customFormat="1">
      <c r="A242" s="10"/>
      <c r="B242" s="20"/>
      <c r="C242" s="304" t="s">
        <v>839</v>
      </c>
      <c r="D242" s="304"/>
      <c r="E242" s="304"/>
      <c r="F242" s="19"/>
      <c r="G242" s="10"/>
    </row>
    <row r="243" spans="1:7" s="105" customFormat="1">
      <c r="A243" s="10"/>
      <c r="B243" s="20"/>
      <c r="C243" s="280"/>
      <c r="D243" s="280"/>
      <c r="E243" s="259"/>
      <c r="F243" s="260"/>
      <c r="G243" s="10"/>
    </row>
    <row r="244" spans="1:7" s="105" customFormat="1">
      <c r="A244" s="10"/>
      <c r="B244" s="276">
        <v>6</v>
      </c>
      <c r="C244" s="259" t="s">
        <v>15</v>
      </c>
      <c r="D244" s="280"/>
      <c r="E244" s="259"/>
      <c r="F244" s="260"/>
      <c r="G244" s="10"/>
    </row>
    <row r="245" spans="1:7" s="105" customFormat="1">
      <c r="A245" s="10"/>
      <c r="B245" s="276"/>
      <c r="C245" s="259"/>
      <c r="D245" s="280"/>
      <c r="E245" s="259"/>
      <c r="F245" s="260"/>
      <c r="G245" s="10"/>
    </row>
    <row r="246" spans="1:7" s="105" customFormat="1" ht="16.5" thickBot="1">
      <c r="A246" s="10"/>
      <c r="B246" s="38" t="s">
        <v>93</v>
      </c>
      <c r="C246" s="262" t="s">
        <v>850</v>
      </c>
      <c r="D246" s="280"/>
      <c r="E246" s="11"/>
      <c r="F246" s="14"/>
      <c r="G246" s="10"/>
    </row>
    <row r="247" spans="1:7" s="105" customFormat="1" ht="16.5" thickBot="1">
      <c r="A247" s="10"/>
      <c r="B247" s="12"/>
      <c r="C247" s="5"/>
      <c r="D247" s="280"/>
      <c r="E247" s="259"/>
      <c r="F247" s="260"/>
      <c r="G247" s="10"/>
    </row>
    <row r="248" spans="1:7" s="105" customFormat="1" ht="16.5" thickBot="1">
      <c r="A248" s="10"/>
      <c r="B248" s="38" t="s">
        <v>94</v>
      </c>
      <c r="C248" s="262" t="s">
        <v>164</v>
      </c>
      <c r="D248" s="15"/>
      <c r="E248" s="77"/>
      <c r="F248" s="78"/>
      <c r="G248" s="10"/>
    </row>
    <row r="249" spans="1:7" s="105" customFormat="1" ht="16.5" thickBot="1">
      <c r="A249" s="10"/>
      <c r="B249" s="38"/>
      <c r="C249" s="80"/>
      <c r="D249" s="15"/>
      <c r="E249" s="77"/>
      <c r="F249" s="78"/>
      <c r="G249" s="10"/>
    </row>
    <row r="250" spans="1:7" s="105" customFormat="1">
      <c r="A250" s="10"/>
      <c r="B250" s="38"/>
      <c r="C250" s="304" t="s">
        <v>840</v>
      </c>
      <c r="D250" s="304"/>
      <c r="E250" s="304"/>
      <c r="F250" s="78"/>
      <c r="G250" s="10"/>
    </row>
    <row r="251" spans="1:7" s="105" customFormat="1" ht="16.5" thickBot="1">
      <c r="A251" s="10"/>
      <c r="B251" s="38" t="s">
        <v>858</v>
      </c>
      <c r="C251" s="262" t="s">
        <v>186</v>
      </c>
      <c r="D251" s="259"/>
      <c r="E251" s="77"/>
      <c r="F251" s="78"/>
      <c r="G251" s="10"/>
    </row>
    <row r="252" spans="1:7" s="105" customFormat="1" ht="16.5" thickBot="1">
      <c r="A252" s="10"/>
      <c r="B252" s="12"/>
      <c r="C252" s="80"/>
      <c r="D252" s="259"/>
      <c r="E252" s="77"/>
      <c r="F252" s="78"/>
      <c r="G252" s="10"/>
    </row>
    <row r="253" spans="1:7" s="105" customFormat="1">
      <c r="A253" s="10"/>
      <c r="B253" s="12"/>
      <c r="C253" s="304" t="s">
        <v>838</v>
      </c>
      <c r="D253" s="304"/>
      <c r="E253" s="304"/>
      <c r="F253" s="78"/>
      <c r="G253" s="10"/>
    </row>
    <row r="254" spans="1:7" s="105" customFormat="1" ht="16.5" thickBot="1">
      <c r="A254" s="10"/>
      <c r="B254" s="38" t="s">
        <v>859</v>
      </c>
      <c r="C254" s="262" t="s">
        <v>187</v>
      </c>
      <c r="D254" s="259"/>
      <c r="E254" s="77"/>
      <c r="F254" s="78"/>
      <c r="G254" s="10"/>
    </row>
    <row r="255" spans="1:7" s="105" customFormat="1" ht="16.5" thickBot="1">
      <c r="A255" s="10"/>
      <c r="B255" s="18"/>
      <c r="C255" s="80"/>
      <c r="D255" s="259"/>
      <c r="E255" s="77"/>
      <c r="F255" s="92"/>
      <c r="G255" s="10"/>
    </row>
    <row r="256" spans="1:7" s="105" customFormat="1">
      <c r="A256" s="10"/>
      <c r="B256" s="18"/>
      <c r="C256" s="304" t="s">
        <v>839</v>
      </c>
      <c r="D256" s="304"/>
      <c r="E256" s="304"/>
      <c r="F256" s="92"/>
      <c r="G256" s="10"/>
    </row>
    <row r="257" spans="1:7" s="105" customFormat="1">
      <c r="A257" s="10"/>
      <c r="B257" s="13"/>
      <c r="C257" s="41"/>
      <c r="D257" s="41"/>
      <c r="E257" s="59"/>
      <c r="F257" s="43"/>
      <c r="G257" s="10"/>
    </row>
    <row r="258" spans="1:7" s="105" customFormat="1">
      <c r="A258" s="10"/>
      <c r="B258" s="9"/>
      <c r="C258" s="77"/>
      <c r="D258" s="77"/>
      <c r="E258" s="259"/>
      <c r="F258" s="259"/>
      <c r="G258" s="10"/>
    </row>
    <row r="259" spans="1:7" s="105" customFormat="1">
      <c r="A259" s="10"/>
      <c r="B259" s="305">
        <v>7</v>
      </c>
      <c r="C259" s="297" t="s">
        <v>40</v>
      </c>
      <c r="D259" s="297"/>
      <c r="E259" s="297"/>
      <c r="F259" s="257"/>
      <c r="G259" s="10"/>
    </row>
    <row r="260" spans="1:7" s="105" customFormat="1">
      <c r="A260" s="10"/>
      <c r="B260" s="306"/>
      <c r="C260" s="300"/>
      <c r="D260" s="300"/>
      <c r="E260" s="300"/>
      <c r="F260" s="260"/>
      <c r="G260" s="10"/>
    </row>
    <row r="261" spans="1:7" s="90" customFormat="1" ht="29.25" customHeight="1">
      <c r="A261" s="10"/>
      <c r="B261" s="265"/>
      <c r="C261" s="304" t="s">
        <v>835</v>
      </c>
      <c r="D261" s="304"/>
      <c r="E261" s="304"/>
      <c r="F261" s="260"/>
      <c r="G261" s="10"/>
    </row>
    <row r="262" spans="1:7" s="105" customFormat="1">
      <c r="A262" s="10"/>
      <c r="B262" s="265"/>
      <c r="C262" s="259"/>
      <c r="D262" s="259"/>
      <c r="E262" s="259"/>
      <c r="F262" s="260"/>
      <c r="G262" s="10"/>
    </row>
    <row r="263" spans="1:7" s="105" customFormat="1" ht="34.5" customHeight="1">
      <c r="A263" s="10"/>
      <c r="B263" s="276" t="s">
        <v>172</v>
      </c>
      <c r="C263" s="300" t="s">
        <v>62</v>
      </c>
      <c r="D263" s="300"/>
      <c r="E263" s="300"/>
      <c r="F263" s="19"/>
      <c r="G263" s="10"/>
    </row>
    <row r="264" spans="1:7" s="105" customFormat="1" ht="15.75" customHeight="1">
      <c r="A264" s="10"/>
      <c r="B264" s="276"/>
      <c r="C264" s="304" t="s">
        <v>879</v>
      </c>
      <c r="D264" s="304"/>
      <c r="E264" s="304"/>
      <c r="F264" s="19"/>
      <c r="G264" s="10"/>
    </row>
    <row r="265" spans="1:7" s="105" customFormat="1" ht="15.75" customHeight="1">
      <c r="A265" s="10"/>
      <c r="B265" s="276"/>
      <c r="C265" s="263"/>
      <c r="D265" s="263"/>
      <c r="E265" s="263"/>
      <c r="F265" s="19"/>
      <c r="G265" s="10"/>
    </row>
    <row r="266" spans="1:7" s="105" customFormat="1" ht="16.5" thickBot="1">
      <c r="A266" s="10"/>
      <c r="B266" s="38" t="s">
        <v>861</v>
      </c>
      <c r="C266" s="262" t="s">
        <v>850</v>
      </c>
      <c r="D266" s="280"/>
      <c r="E266" s="280"/>
      <c r="F266" s="19"/>
      <c r="G266" s="10"/>
    </row>
    <row r="267" spans="1:7" s="105" customFormat="1" ht="16.5" thickBot="1">
      <c r="A267" s="10"/>
      <c r="B267" s="44"/>
      <c r="C267" s="5"/>
      <c r="D267" s="280"/>
      <c r="E267" s="77"/>
      <c r="F267" s="39"/>
      <c r="G267" s="10"/>
    </row>
    <row r="268" spans="1:7" s="106" customFormat="1" ht="16.5" thickBot="1">
      <c r="A268" s="10"/>
      <c r="B268" s="38" t="s">
        <v>862</v>
      </c>
      <c r="C268" s="262" t="s">
        <v>164</v>
      </c>
      <c r="D268" s="15"/>
      <c r="E268" s="77"/>
      <c r="F268" s="78"/>
      <c r="G268" s="10"/>
    </row>
    <row r="269" spans="1:7" s="106" customFormat="1" ht="16.5" thickBot="1">
      <c r="A269" s="10"/>
      <c r="B269" s="38"/>
      <c r="C269" s="80"/>
      <c r="D269" s="15"/>
      <c r="E269" s="77"/>
      <c r="F269" s="78"/>
      <c r="G269" s="10"/>
    </row>
    <row r="270" spans="1:7" s="106" customFormat="1">
      <c r="A270" s="10"/>
      <c r="B270" s="38"/>
      <c r="C270" s="304" t="s">
        <v>840</v>
      </c>
      <c r="D270" s="304"/>
      <c r="E270" s="304"/>
      <c r="F270" s="78"/>
      <c r="G270" s="10"/>
    </row>
    <row r="271" spans="1:7" ht="16.5" thickBot="1">
      <c r="A271" s="10"/>
      <c r="B271" s="38" t="s">
        <v>863</v>
      </c>
      <c r="C271" s="262" t="s">
        <v>186</v>
      </c>
      <c r="D271" s="259"/>
      <c r="E271" s="77"/>
      <c r="F271" s="78"/>
      <c r="G271" s="10"/>
    </row>
    <row r="272" spans="1:7" ht="16.5" thickBot="1">
      <c r="A272" s="15"/>
      <c r="B272" s="38"/>
      <c r="C272" s="80"/>
      <c r="D272" s="259"/>
      <c r="E272" s="77"/>
      <c r="F272" s="78"/>
      <c r="G272" s="10"/>
    </row>
    <row r="273" spans="1:7">
      <c r="A273" s="15"/>
      <c r="B273" s="38"/>
      <c r="C273" s="304" t="s">
        <v>838</v>
      </c>
      <c r="D273" s="304"/>
      <c r="E273" s="304"/>
      <c r="F273" s="78"/>
      <c r="G273" s="10"/>
    </row>
    <row r="274" spans="1:7" ht="16.5" thickBot="1">
      <c r="A274" s="22"/>
      <c r="B274" s="38" t="s">
        <v>864</v>
      </c>
      <c r="C274" s="262" t="s">
        <v>187</v>
      </c>
      <c r="D274" s="259"/>
      <c r="E274" s="77"/>
      <c r="F274" s="78"/>
      <c r="G274" s="10"/>
    </row>
    <row r="275" spans="1:7" ht="16.5" thickBot="1">
      <c r="A275" s="22"/>
      <c r="B275" s="44"/>
      <c r="C275" s="80"/>
      <c r="D275" s="259"/>
      <c r="E275" s="77"/>
      <c r="F275" s="78"/>
      <c r="G275" s="10"/>
    </row>
    <row r="276" spans="1:7">
      <c r="A276" s="22"/>
      <c r="B276" s="44"/>
      <c r="C276" s="304" t="s">
        <v>839</v>
      </c>
      <c r="D276" s="304"/>
      <c r="E276" s="304"/>
      <c r="F276" s="78"/>
      <c r="G276" s="10"/>
    </row>
    <row r="277" spans="1:7">
      <c r="A277" s="22"/>
      <c r="B277" s="276"/>
      <c r="C277" s="280"/>
      <c r="D277" s="280"/>
      <c r="E277" s="95"/>
      <c r="F277" s="107"/>
      <c r="G277" s="10"/>
    </row>
    <row r="278" spans="1:7" ht="32.25" customHeight="1" thickBot="1">
      <c r="A278" s="10"/>
      <c r="B278" s="276" t="s">
        <v>173</v>
      </c>
      <c r="C278" s="300" t="s">
        <v>880</v>
      </c>
      <c r="D278" s="300"/>
      <c r="E278" s="300"/>
      <c r="F278" s="107"/>
      <c r="G278" s="10"/>
    </row>
    <row r="279" spans="1:7" ht="16.5" thickBot="1">
      <c r="A279" s="10"/>
      <c r="B279" s="108"/>
      <c r="C279" s="5"/>
      <c r="D279" s="280"/>
      <c r="E279" s="95"/>
      <c r="F279" s="107"/>
      <c r="G279" s="10"/>
    </row>
    <row r="280" spans="1:7">
      <c r="A280" s="10"/>
      <c r="B280" s="109"/>
      <c r="C280" s="110"/>
      <c r="D280" s="110"/>
      <c r="E280" s="97"/>
      <c r="F280" s="111"/>
      <c r="G280" s="10"/>
    </row>
    <row r="281" spans="1:7">
      <c r="A281" s="10"/>
      <c r="B281" s="6"/>
      <c r="C281" s="7"/>
      <c r="E281" s="6"/>
      <c r="F281" s="95"/>
      <c r="G281" s="10"/>
    </row>
    <row r="282" spans="1:7">
      <c r="B282" s="305">
        <v>8</v>
      </c>
      <c r="C282" s="297" t="s">
        <v>856</v>
      </c>
      <c r="D282" s="297"/>
      <c r="E282" s="297"/>
      <c r="F282" s="257"/>
    </row>
    <row r="283" spans="1:7">
      <c r="B283" s="306"/>
      <c r="C283" s="300"/>
      <c r="D283" s="300"/>
      <c r="E283" s="300"/>
      <c r="F283" s="260"/>
    </row>
    <row r="284" spans="1:7" ht="34.5" customHeight="1" thickBot="1">
      <c r="B284" s="276" t="s">
        <v>865</v>
      </c>
      <c r="C284" s="300" t="s">
        <v>126</v>
      </c>
      <c r="D284" s="300"/>
      <c r="E284" s="300"/>
      <c r="F284" s="107"/>
    </row>
    <row r="285" spans="1:7" ht="16.5" thickBot="1">
      <c r="B285" s="108"/>
      <c r="C285" s="5"/>
      <c r="D285" s="259"/>
      <c r="E285" s="95"/>
      <c r="F285" s="107"/>
    </row>
    <row r="286" spans="1:7">
      <c r="B286" s="108"/>
      <c r="C286" s="259"/>
      <c r="D286" s="259"/>
      <c r="E286" s="95"/>
      <c r="F286" s="107"/>
    </row>
    <row r="287" spans="1:7" ht="16.5" thickBot="1">
      <c r="B287" s="276" t="s">
        <v>866</v>
      </c>
      <c r="C287" s="259" t="s">
        <v>121</v>
      </c>
      <c r="D287" s="259"/>
      <c r="E287" s="95"/>
      <c r="F287" s="107"/>
    </row>
    <row r="288" spans="1:7" ht="16.5" thickBot="1">
      <c r="B288" s="108"/>
      <c r="C288" s="5"/>
      <c r="D288" s="259"/>
      <c r="E288" s="95"/>
      <c r="F288" s="107"/>
    </row>
    <row r="289" spans="1:7">
      <c r="B289" s="276"/>
      <c r="C289" s="304" t="s">
        <v>189</v>
      </c>
      <c r="D289" s="304"/>
      <c r="E289" s="304"/>
      <c r="F289" s="107"/>
    </row>
    <row r="290" spans="1:7">
      <c r="B290" s="109"/>
      <c r="C290" s="110"/>
      <c r="D290" s="110"/>
      <c r="E290" s="97"/>
      <c r="F290" s="111"/>
    </row>
    <row r="291" spans="1:7">
      <c r="B291" s="6"/>
      <c r="C291" s="7"/>
      <c r="E291" s="6"/>
      <c r="F291" s="6"/>
    </row>
    <row r="292" spans="1:7">
      <c r="B292" s="305">
        <v>9</v>
      </c>
      <c r="C292" s="297" t="s">
        <v>163</v>
      </c>
      <c r="D292" s="256"/>
      <c r="E292" s="256"/>
      <c r="F292" s="257"/>
    </row>
    <row r="293" spans="1:7">
      <c r="B293" s="306"/>
      <c r="C293" s="300"/>
      <c r="D293" s="259"/>
      <c r="E293" s="259"/>
      <c r="F293" s="260"/>
    </row>
    <row r="294" spans="1:7" s="90" customFormat="1" ht="29.25" customHeight="1">
      <c r="A294" s="10"/>
      <c r="B294" s="265"/>
      <c r="C294" s="304" t="s">
        <v>835</v>
      </c>
      <c r="D294" s="304"/>
      <c r="E294" s="304"/>
      <c r="F294" s="260"/>
      <c r="G294" s="10"/>
    </row>
    <row r="295" spans="1:7">
      <c r="B295" s="276"/>
      <c r="C295" s="280"/>
      <c r="D295" s="259"/>
      <c r="E295" s="259"/>
      <c r="F295" s="260"/>
    </row>
    <row r="296" spans="1:7" ht="16.5" thickBot="1">
      <c r="B296" s="93" t="s">
        <v>867</v>
      </c>
      <c r="C296" s="300" t="s">
        <v>841</v>
      </c>
      <c r="D296" s="300"/>
      <c r="E296" s="259"/>
      <c r="F296" s="260"/>
    </row>
    <row r="297" spans="1:7" ht="16.5" thickBot="1">
      <c r="B297" s="276"/>
      <c r="C297" s="80"/>
      <c r="D297" s="259"/>
      <c r="E297" s="259"/>
      <c r="F297" s="260"/>
    </row>
    <row r="298" spans="1:7">
      <c r="B298" s="276"/>
      <c r="C298" s="304" t="s">
        <v>838</v>
      </c>
      <c r="D298" s="304"/>
      <c r="E298" s="304"/>
      <c r="F298" s="260"/>
    </row>
    <row r="299" spans="1:7" ht="24.75" customHeight="1" thickBot="1">
      <c r="B299" s="93" t="s">
        <v>868</v>
      </c>
      <c r="C299" s="309" t="s">
        <v>190</v>
      </c>
      <c r="D299" s="309" t="s">
        <v>469</v>
      </c>
      <c r="E299" s="259"/>
      <c r="F299" s="260"/>
    </row>
    <row r="300" spans="1:7" ht="16.5" thickBot="1">
      <c r="B300" s="276"/>
      <c r="C300" s="80"/>
      <c r="D300" s="259"/>
      <c r="E300" s="259"/>
      <c r="F300" s="260"/>
    </row>
    <row r="301" spans="1:7" ht="15" customHeight="1">
      <c r="B301" s="276"/>
      <c r="C301" s="304" t="s">
        <v>839</v>
      </c>
      <c r="D301" s="304"/>
      <c r="E301" s="304"/>
      <c r="F301" s="260"/>
    </row>
    <row r="302" spans="1:7">
      <c r="B302" s="13"/>
      <c r="C302" s="310"/>
      <c r="D302" s="310"/>
      <c r="E302" s="310"/>
      <c r="F302" s="63"/>
    </row>
    <row r="303" spans="1:7">
      <c r="B303" s="6"/>
      <c r="C303" s="7"/>
      <c r="E303" s="6"/>
      <c r="F303" s="6"/>
    </row>
    <row r="304" spans="1:7">
      <c r="B304" s="296" t="s">
        <v>799</v>
      </c>
      <c r="C304" s="297"/>
      <c r="D304" s="297"/>
      <c r="E304" s="298"/>
      <c r="F304" s="6"/>
    </row>
    <row r="305" spans="2:6">
      <c r="B305" s="299"/>
      <c r="C305" s="300"/>
      <c r="D305" s="300"/>
      <c r="E305" s="301"/>
      <c r="F305" s="6"/>
    </row>
    <row r="306" spans="2:6">
      <c r="B306" s="258"/>
      <c r="C306" s="259"/>
      <c r="D306" s="259"/>
      <c r="E306" s="260"/>
      <c r="F306" s="6"/>
    </row>
    <row r="307" spans="2:6">
      <c r="B307" s="265"/>
      <c r="C307" s="302" t="str">
        <f>IF(OR(ISBLANK(C132),ISBLANK(E19),ISBLANK(D11),ISBLANK(E11),ISBLANK(D15),ISBLANK(D19),ISBLANK(E15),ISBLANK(C31),ISBLANK(C34),ISBLANK(C37),ISBLANK(C40),ISBLANK(C47),ISBLANK(C49),ISBLANK(C52),ISBLANK(C55),ISBLANK(C62),ISBLANK(C64),ISBLANK(C67),ISBLANK(C70),ISBLANK(C82),ISBLANK(C84),ISBLANK(C87),ISBLANK(C90),ISBLANK(C97),ISBLANK(C99),ISBLANK(C102),ISBLANK(C105),ISBLANK(C117),ISBLANK(C119),ISBLANK(C122),ISBLANK(C125),ISBLANK(C134),ISBLANK(C137),ISBLANK(C140),ISBLANK(C148),ISBLANK(C165),ISBLANK(C146),ISBLANK(C151),ISBLANK(C154),ISBLANK(C168),ISBLANK(C175),ISBLANK(C177),ISBLANK(C183),ISBLANK(C198),ISBLANK(C180),ISBLANK(C190),ISBLANK(C192),ISBLANK(C195),ISBLANK(C204),ISBLANK(C206),ISBLANK(C209),ISBLANK(C212),ISBLANK(C221),ISBLANK(C219),ISBLANK(C233),ISBLANK(C235),ISBLANK(C238),ISBLANK(C241),ISBLANK(C252),ISBLANK(C249),ISBLANK(C255),ISBLANK(C267),ISBLANK(C269),ISBLANK(C272),ISBLANK(C275),ISBLANK(C279),ISBLANK(C285),ISBLANK(C288),ISBLANK(C297),ISBLANK(C300),ISBLANK(C247),ISBLANK(C224),ISBLANK(C227),ISBLANK(C162),ISBLANK(C160)),"FALSE","TRUE")</f>
        <v>FALSE</v>
      </c>
      <c r="D307" s="302"/>
      <c r="E307" s="260"/>
      <c r="F307" s="6"/>
    </row>
    <row r="308" spans="2:6">
      <c r="B308" s="184"/>
      <c r="C308" s="150"/>
      <c r="D308" s="150"/>
      <c r="E308" s="121"/>
      <c r="F308" s="6"/>
    </row>
    <row r="309" spans="2:6">
      <c r="B309" s="6"/>
      <c r="C309" s="7"/>
      <c r="E309" s="6"/>
      <c r="F309" s="6"/>
    </row>
    <row r="310" spans="2:6">
      <c r="B310" s="6"/>
      <c r="C310" s="7"/>
      <c r="E310" s="6"/>
      <c r="F310" s="6"/>
    </row>
  </sheetData>
  <sheetProtection password="B943" sheet="1" objects="1" scenarios="1"/>
  <mergeCells count="98">
    <mergeCell ref="C228:E228"/>
    <mergeCell ref="C199:E199"/>
    <mergeCell ref="C207:E207"/>
    <mergeCell ref="C210:E210"/>
    <mergeCell ref="C213:E213"/>
    <mergeCell ref="C222:E222"/>
    <mergeCell ref="C216:E216"/>
    <mergeCell ref="C225:E225"/>
    <mergeCell ref="C181:E181"/>
    <mergeCell ref="C184:E184"/>
    <mergeCell ref="C193:E193"/>
    <mergeCell ref="C196:E196"/>
    <mergeCell ref="C187:E187"/>
    <mergeCell ref="C155:E155"/>
    <mergeCell ref="C163:E163"/>
    <mergeCell ref="C166:E166"/>
    <mergeCell ref="C169:E169"/>
    <mergeCell ref="C178:E178"/>
    <mergeCell ref="C68:E68"/>
    <mergeCell ref="C79:E79"/>
    <mergeCell ref="C100:E100"/>
    <mergeCell ref="C103:E103"/>
    <mergeCell ref="C106:E106"/>
    <mergeCell ref="B282:B283"/>
    <mergeCell ref="C282:E283"/>
    <mergeCell ref="C85:E85"/>
    <mergeCell ref="C88:E88"/>
    <mergeCell ref="C91:E91"/>
    <mergeCell ref="C120:E120"/>
    <mergeCell ref="C123:E123"/>
    <mergeCell ref="C114:E114"/>
    <mergeCell ref="C109:E110"/>
    <mergeCell ref="C126:E126"/>
    <mergeCell ref="C135:E135"/>
    <mergeCell ref="C138:E138"/>
    <mergeCell ref="C141:E141"/>
    <mergeCell ref="C149:E149"/>
    <mergeCell ref="C129:E129"/>
    <mergeCell ref="C152:E152"/>
    <mergeCell ref="B292:B293"/>
    <mergeCell ref="C292:C293"/>
    <mergeCell ref="C302:E302"/>
    <mergeCell ref="C289:E289"/>
    <mergeCell ref="C284:E284"/>
    <mergeCell ref="C301:E301"/>
    <mergeCell ref="C298:E298"/>
    <mergeCell ref="C307:D307"/>
    <mergeCell ref="C294:E294"/>
    <mergeCell ref="C296:D296"/>
    <mergeCell ref="C299:D299"/>
    <mergeCell ref="B304:E305"/>
    <mergeCell ref="C230:E230"/>
    <mergeCell ref="C263:E263"/>
    <mergeCell ref="C278:E278"/>
    <mergeCell ref="C270:E270"/>
    <mergeCell ref="C273:E273"/>
    <mergeCell ref="C256:E256"/>
    <mergeCell ref="C236:E236"/>
    <mergeCell ref="C239:E239"/>
    <mergeCell ref="C242:E242"/>
    <mergeCell ref="C250:E250"/>
    <mergeCell ref="C264:E264"/>
    <mergeCell ref="C261:E261"/>
    <mergeCell ref="C259:E260"/>
    <mergeCell ref="C253:E253"/>
    <mergeCell ref="C276:E276"/>
    <mergeCell ref="B109:B110"/>
    <mergeCell ref="B259:B260"/>
    <mergeCell ref="A4:C4"/>
    <mergeCell ref="C23:E24"/>
    <mergeCell ref="B23:B24"/>
    <mergeCell ref="B7:B8"/>
    <mergeCell ref="C7:C8"/>
    <mergeCell ref="C12:E12"/>
    <mergeCell ref="C20:E20"/>
    <mergeCell ref="B5:E5"/>
    <mergeCell ref="C16:E16"/>
    <mergeCell ref="C94:E94"/>
    <mergeCell ref="C25:E25"/>
    <mergeCell ref="C76:E76"/>
    <mergeCell ref="C111:E111"/>
    <mergeCell ref="C172:E172"/>
    <mergeCell ref="C33:D33"/>
    <mergeCell ref="C28:E28"/>
    <mergeCell ref="A1:E1"/>
    <mergeCell ref="B74:B75"/>
    <mergeCell ref="C74:E75"/>
    <mergeCell ref="C35:E35"/>
    <mergeCell ref="C32:E32"/>
    <mergeCell ref="C38:E38"/>
    <mergeCell ref="C41:E41"/>
    <mergeCell ref="C44:E44"/>
    <mergeCell ref="C59:E59"/>
    <mergeCell ref="C50:E50"/>
    <mergeCell ref="C53:E53"/>
    <mergeCell ref="C56:E56"/>
    <mergeCell ref="C71:E71"/>
    <mergeCell ref="C65:E65"/>
  </mergeCells>
  <conditionalFormatting sqref="C307">
    <cfRule type="containsText" dxfId="43" priority="4" operator="containsText" text="FALSE">
      <formula>NOT(ISERROR(SEARCH("FALSE",C307)))</formula>
    </cfRule>
  </conditionalFormatting>
  <conditionalFormatting sqref="C307">
    <cfRule type="containsText" dxfId="42" priority="2" operator="containsText" text="TRUE">
      <formula>NOT(ISERROR(SEARCH("TRUE",C307)))</formula>
    </cfRule>
    <cfRule type="containsText" dxfId="41" priority="3" operator="containsText" text="FALSE">
      <formula>NOT(ISERROR(SEARCH("FALSE",C307)))</formula>
    </cfRule>
  </conditionalFormatting>
  <dataValidations xWindow="446" yWindow="479" count="4">
    <dataValidation type="whole" operator="greaterThanOrEqual" allowBlank="1" showInputMessage="1" showErrorMessage="1" promptTitle="Input data" prompt="Insert non-negative integer value" sqref="C297 C300 C247 C219 C267 C146 C117 C97 C132 C160 C175 C204 C233 C190">
      <formula1>0</formula1>
    </dataValidation>
    <dataValidation type="decimal" operator="greaterThanOrEqual" allowBlank="1" showInputMessage="1" showErrorMessage="1" promptTitle="Input data" prompt="Insert positive value" sqref="C285 C288 C269 C272 C275 C249 C252 C221 C224 C227 C192 C195 C198 C148 C151 C154 C119 C122 C125 C84 C87 C90 C37 C49 C40 C235 C34 C52 C279 C255 C64 C67 C70 C99 C102 C105 C134 C137 C140 C162 C165 C168 C177 C180 C206 C209 C212 C238 C241 C183 C55">
      <formula1>0</formula1>
    </dataValidation>
    <dataValidation type="whole" operator="greaterThanOrEqual" allowBlank="1" showInputMessage="1" showErrorMessage="1" promptTitle="Data input" prompt="Insert non-negative integer value" sqref="C47 D15:E15 D11:E11 D19:E19 C62 C82 C31">
      <formula1>0</formula1>
    </dataValidation>
    <dataValidation operator="greaterThanOrEqual" allowBlank="1" showErrorMessage="1" promptTitle="Input data" prompt="Insert positive value" sqref="C142"/>
  </dataValidations>
  <pageMargins left="0.70866141732283472" right="0.70866141732283472" top="0.74803149606299213" bottom="0.74803149606299213" header="0.31496062992125984" footer="0.31496062992125984"/>
  <pageSetup paperSize="9" scale="54" orientation="portrait" cellComments="asDisplayed" r:id="rId1"/>
  <rowBreaks count="5" manualBreakCount="5">
    <brk id="72" max="6" man="1"/>
    <brk id="141" max="6" man="1"/>
    <brk id="169" max="6" man="1"/>
    <brk id="214" max="6" man="1"/>
    <brk id="258" max="6" man="1"/>
  </rowBreaks>
  <colBreaks count="1" manualBreakCount="1">
    <brk id="7" max="321" man="1"/>
  </colBreaks>
  <drawing r:id="rId2"/>
</worksheet>
</file>

<file path=xl/worksheets/sheet4.xml><?xml version="1.0" encoding="utf-8"?>
<worksheet xmlns="http://schemas.openxmlformats.org/spreadsheetml/2006/main" xmlns:r="http://schemas.openxmlformats.org/officeDocument/2006/relationships">
  <sheetPr>
    <pageSetUpPr fitToPage="1"/>
  </sheetPr>
  <dimension ref="A1:BB298"/>
  <sheetViews>
    <sheetView view="pageBreakPreview" zoomScale="85" zoomScaleNormal="85" zoomScaleSheetLayoutView="85" workbookViewId="0">
      <selection activeCell="J7" sqref="J7:J9"/>
    </sheetView>
  </sheetViews>
  <sheetFormatPr defaultRowHeight="15"/>
  <cols>
    <col min="1" max="1" width="2.42578125" style="23" customWidth="1"/>
    <col min="2" max="2" width="7.7109375" style="23" customWidth="1"/>
    <col min="3" max="3" width="39.7109375" style="23" customWidth="1"/>
    <col min="4" max="4" width="16.140625" style="23" customWidth="1"/>
    <col min="5" max="5" width="17.28515625" style="23" customWidth="1"/>
    <col min="6" max="6" width="18" style="23" customWidth="1"/>
    <col min="7" max="7" width="19.7109375" style="23" customWidth="1"/>
    <col min="8" max="8" width="20.85546875" style="23" customWidth="1"/>
    <col min="9" max="9" width="23.140625" style="23" customWidth="1"/>
    <col min="10" max="10" width="22.28515625" style="23" customWidth="1"/>
    <col min="11" max="11" width="24.5703125" style="23" customWidth="1"/>
    <col min="12" max="12" width="29" style="23" customWidth="1"/>
    <col min="13" max="13" width="9.140625" style="23"/>
    <col min="14" max="53" width="9.140625" style="81"/>
    <col min="54" max="54" width="9.140625" style="81" hidden="1" customWidth="1"/>
    <col min="55" max="16384" width="9.140625" style="81"/>
  </cols>
  <sheetData>
    <row r="1" spans="1:15" ht="15.75" customHeight="1">
      <c r="A1" s="281" t="s">
        <v>844</v>
      </c>
      <c r="B1" s="281"/>
      <c r="C1" s="281"/>
      <c r="D1" s="281"/>
      <c r="E1" s="281"/>
    </row>
    <row r="4" spans="1:15" ht="20.25" customHeight="1">
      <c r="A4" s="321" t="s">
        <v>805</v>
      </c>
      <c r="B4" s="321"/>
      <c r="C4" s="321"/>
      <c r="D4" s="321"/>
      <c r="E4" s="321"/>
    </row>
    <row r="5" spans="1:15" ht="37.5" customHeight="1">
      <c r="A5" s="269"/>
      <c r="B5" s="320" t="s">
        <v>822</v>
      </c>
      <c r="C5" s="320"/>
      <c r="D5" s="320"/>
      <c r="E5" s="320"/>
      <c r="F5" s="320"/>
      <c r="G5" s="320"/>
      <c r="H5" s="320"/>
      <c r="I5" s="320"/>
      <c r="J5" s="320"/>
      <c r="K5" s="320"/>
      <c r="L5" s="268"/>
    </row>
    <row r="6" spans="1:15" ht="83.25" customHeight="1">
      <c r="A6" s="82"/>
      <c r="B6" s="82"/>
      <c r="C6" s="179" t="s">
        <v>810</v>
      </c>
      <c r="D6" s="83" t="s">
        <v>881</v>
      </c>
      <c r="E6" s="229" t="s">
        <v>882</v>
      </c>
      <c r="F6" s="229" t="s">
        <v>883</v>
      </c>
      <c r="G6" s="83" t="s">
        <v>454</v>
      </c>
      <c r="H6" s="84" t="s">
        <v>884</v>
      </c>
      <c r="I6" s="83" t="s">
        <v>885</v>
      </c>
      <c r="J6" s="83" t="s">
        <v>886</v>
      </c>
      <c r="K6" s="83" t="s">
        <v>887</v>
      </c>
      <c r="L6" s="229" t="s">
        <v>888</v>
      </c>
      <c r="M6" s="85"/>
      <c r="N6" s="234"/>
      <c r="O6" s="234"/>
    </row>
    <row r="7" spans="1:15" ht="15.75">
      <c r="B7" s="86" t="s">
        <v>66</v>
      </c>
      <c r="C7" s="317"/>
      <c r="D7" s="317"/>
      <c r="E7" s="267"/>
      <c r="F7" s="267"/>
      <c r="G7" s="314"/>
      <c r="H7" s="314"/>
      <c r="I7" s="311"/>
      <c r="J7" s="311"/>
      <c r="K7" s="311"/>
      <c r="L7" s="322">
        <f>J7+K7</f>
        <v>0</v>
      </c>
      <c r="N7" s="253"/>
      <c r="O7" s="234"/>
    </row>
    <row r="8" spans="1:15" ht="15.75">
      <c r="B8" s="86"/>
      <c r="C8" s="318"/>
      <c r="D8" s="318"/>
      <c r="E8" s="267"/>
      <c r="F8" s="267"/>
      <c r="G8" s="315"/>
      <c r="H8" s="315"/>
      <c r="I8" s="312"/>
      <c r="J8" s="312"/>
      <c r="K8" s="312"/>
      <c r="L8" s="323"/>
      <c r="N8" s="253" t="b">
        <f>IF(ISBLANK(C7),FALSE,IF(OR(ISBLANK(D7),ISBLANK(E7),ISBLANK(F7),ISBLANK(G7),ISBLANK(H7),ISBLANK(I7),ISBLANK(J7),ISBLANK(K7),ISBLANK(L7)),FALSE,TRUE))</f>
        <v>0</v>
      </c>
      <c r="O8" s="234"/>
    </row>
    <row r="9" spans="1:15" ht="15.75">
      <c r="B9" s="86"/>
      <c r="C9" s="319"/>
      <c r="D9" s="319"/>
      <c r="E9" s="267"/>
      <c r="F9" s="267"/>
      <c r="G9" s="316"/>
      <c r="H9" s="316"/>
      <c r="I9" s="313"/>
      <c r="J9" s="313"/>
      <c r="K9" s="313"/>
      <c r="L9" s="324"/>
      <c r="N9" s="253"/>
      <c r="O9" s="234"/>
    </row>
    <row r="10" spans="1:15" ht="15.75">
      <c r="B10" s="86" t="s">
        <v>67</v>
      </c>
      <c r="C10" s="317"/>
      <c r="D10" s="317"/>
      <c r="E10" s="267"/>
      <c r="F10" s="267"/>
      <c r="G10" s="314"/>
      <c r="H10" s="314"/>
      <c r="I10" s="311"/>
      <c r="J10" s="311"/>
      <c r="K10" s="311"/>
      <c r="L10" s="322">
        <f t="shared" ref="L10" si="0">J10+K10</f>
        <v>0</v>
      </c>
      <c r="N10" s="253"/>
      <c r="O10" s="234"/>
    </row>
    <row r="11" spans="1:15" ht="15.75">
      <c r="B11" s="86"/>
      <c r="C11" s="318"/>
      <c r="D11" s="318"/>
      <c r="E11" s="267"/>
      <c r="F11" s="267"/>
      <c r="G11" s="315"/>
      <c r="H11" s="315"/>
      <c r="I11" s="312"/>
      <c r="J11" s="312"/>
      <c r="K11" s="312"/>
      <c r="L11" s="323"/>
      <c r="N11" s="253" t="b">
        <f>IF(ISBLANK(C10),TRUE,IF(OR(ISBLANK(D10),ISBLANK(E10),ISBLANK(F10),ISBLANK(G10),ISBLANK(H10),ISBLANK(I10),ISBLANK(J10),ISBLANK(K10),ISBLANK(L10)),FALSE,TRUE))</f>
        <v>1</v>
      </c>
      <c r="O11" s="234"/>
    </row>
    <row r="12" spans="1:15" ht="15.75">
      <c r="B12" s="86"/>
      <c r="C12" s="319"/>
      <c r="D12" s="319"/>
      <c r="E12" s="267"/>
      <c r="F12" s="267"/>
      <c r="G12" s="316"/>
      <c r="H12" s="316"/>
      <c r="I12" s="313"/>
      <c r="J12" s="313"/>
      <c r="K12" s="313"/>
      <c r="L12" s="324"/>
      <c r="N12" s="253"/>
      <c r="O12" s="234"/>
    </row>
    <row r="13" spans="1:15" ht="15.75">
      <c r="B13" s="86" t="s">
        <v>68</v>
      </c>
      <c r="C13" s="317"/>
      <c r="D13" s="317"/>
      <c r="E13" s="267"/>
      <c r="F13" s="267"/>
      <c r="G13" s="314"/>
      <c r="H13" s="314"/>
      <c r="I13" s="311"/>
      <c r="J13" s="311"/>
      <c r="K13" s="311"/>
      <c r="L13" s="322">
        <f t="shared" ref="L13" si="1">J13+K13</f>
        <v>0</v>
      </c>
      <c r="N13" s="253"/>
      <c r="O13" s="234"/>
    </row>
    <row r="14" spans="1:15" ht="15.75">
      <c r="B14" s="86"/>
      <c r="C14" s="318"/>
      <c r="D14" s="318"/>
      <c r="E14" s="267"/>
      <c r="F14" s="267"/>
      <c r="G14" s="315"/>
      <c r="H14" s="315"/>
      <c r="I14" s="312"/>
      <c r="J14" s="312"/>
      <c r="K14" s="312"/>
      <c r="L14" s="323"/>
      <c r="N14" s="253" t="b">
        <f>IF(ISBLANK(C13),TRUE,IF(OR(ISBLANK(D13),ISBLANK(E13),ISBLANK(F13),ISBLANK(G13),ISBLANK(H13),ISBLANK(I13),ISBLANK(J13),ISBLANK(K13),ISBLANK(L13)),FALSE,TRUE))</f>
        <v>1</v>
      </c>
      <c r="O14" s="234"/>
    </row>
    <row r="15" spans="1:15" ht="15.75">
      <c r="B15" s="86"/>
      <c r="C15" s="319"/>
      <c r="D15" s="319"/>
      <c r="E15" s="267"/>
      <c r="F15" s="267"/>
      <c r="G15" s="316"/>
      <c r="H15" s="316"/>
      <c r="I15" s="313"/>
      <c r="J15" s="313"/>
      <c r="K15" s="313"/>
      <c r="L15" s="324"/>
      <c r="N15" s="253"/>
      <c r="O15" s="234"/>
    </row>
    <row r="16" spans="1:15" ht="15.75">
      <c r="B16" s="86" t="s">
        <v>69</v>
      </c>
      <c r="C16" s="317"/>
      <c r="D16" s="317"/>
      <c r="E16" s="267"/>
      <c r="F16" s="267"/>
      <c r="G16" s="314"/>
      <c r="H16" s="314"/>
      <c r="I16" s="311"/>
      <c r="J16" s="311"/>
      <c r="K16" s="311"/>
      <c r="L16" s="322">
        <f t="shared" ref="L16" si="2">J16+K16</f>
        <v>0</v>
      </c>
      <c r="N16" s="253"/>
      <c r="O16" s="234"/>
    </row>
    <row r="17" spans="2:15" ht="15.75">
      <c r="B17" s="86"/>
      <c r="C17" s="318"/>
      <c r="D17" s="318"/>
      <c r="E17" s="267"/>
      <c r="F17" s="267"/>
      <c r="G17" s="315"/>
      <c r="H17" s="315"/>
      <c r="I17" s="312"/>
      <c r="J17" s="312"/>
      <c r="K17" s="312"/>
      <c r="L17" s="323"/>
      <c r="N17" s="253" t="b">
        <f>IF(ISBLANK(C16),TRUE,IF(OR(ISBLANK(D16),ISBLANK(E16),ISBLANK(F16),ISBLANK(G16),ISBLANK(H16),ISBLANK(I16),ISBLANK(J16),ISBLANK(K16),ISBLANK(L16)),FALSE,TRUE))</f>
        <v>1</v>
      </c>
      <c r="O17" s="234"/>
    </row>
    <row r="18" spans="2:15" ht="15.75">
      <c r="B18" s="86"/>
      <c r="C18" s="319"/>
      <c r="D18" s="319"/>
      <c r="E18" s="267"/>
      <c r="F18" s="267"/>
      <c r="G18" s="316"/>
      <c r="H18" s="316"/>
      <c r="I18" s="313"/>
      <c r="J18" s="313"/>
      <c r="K18" s="313"/>
      <c r="L18" s="324"/>
      <c r="N18" s="253"/>
      <c r="O18" s="234"/>
    </row>
    <row r="19" spans="2:15" ht="15.75">
      <c r="B19" s="86" t="s">
        <v>70</v>
      </c>
      <c r="C19" s="317"/>
      <c r="D19" s="317"/>
      <c r="E19" s="267"/>
      <c r="F19" s="267"/>
      <c r="G19" s="314"/>
      <c r="H19" s="314"/>
      <c r="I19" s="311"/>
      <c r="J19" s="311"/>
      <c r="K19" s="311"/>
      <c r="L19" s="322">
        <f t="shared" ref="L19" si="3">J19+K19</f>
        <v>0</v>
      </c>
      <c r="N19" s="253"/>
      <c r="O19" s="234"/>
    </row>
    <row r="20" spans="2:15" ht="15.75">
      <c r="B20" s="86"/>
      <c r="C20" s="318"/>
      <c r="D20" s="318"/>
      <c r="E20" s="267"/>
      <c r="F20" s="267"/>
      <c r="G20" s="315"/>
      <c r="H20" s="315"/>
      <c r="I20" s="312"/>
      <c r="J20" s="312"/>
      <c r="K20" s="312"/>
      <c r="L20" s="323"/>
      <c r="N20" s="253" t="b">
        <f>IF(ISBLANK(C19),TRUE,IF(OR(ISBLANK(D19),ISBLANK(E19),ISBLANK(F19),ISBLANK(G19),ISBLANK(H19),ISBLANK(I19),ISBLANK(J19),ISBLANK(K19),ISBLANK(L19)),FALSE,TRUE))</f>
        <v>1</v>
      </c>
      <c r="O20" s="234"/>
    </row>
    <row r="21" spans="2:15" ht="15.75">
      <c r="B21" s="86"/>
      <c r="C21" s="319"/>
      <c r="D21" s="319"/>
      <c r="E21" s="267"/>
      <c r="F21" s="267"/>
      <c r="G21" s="316"/>
      <c r="H21" s="316"/>
      <c r="I21" s="313"/>
      <c r="J21" s="313"/>
      <c r="K21" s="313"/>
      <c r="L21" s="324"/>
      <c r="N21" s="253"/>
      <c r="O21" s="234"/>
    </row>
    <row r="22" spans="2:15" ht="15.75">
      <c r="B22" s="86" t="s">
        <v>71</v>
      </c>
      <c r="C22" s="317"/>
      <c r="D22" s="317"/>
      <c r="E22" s="267"/>
      <c r="F22" s="267"/>
      <c r="G22" s="314"/>
      <c r="H22" s="314"/>
      <c r="I22" s="311"/>
      <c r="J22" s="311"/>
      <c r="K22" s="311"/>
      <c r="L22" s="322">
        <f t="shared" ref="L22" si="4">J22+K22</f>
        <v>0</v>
      </c>
      <c r="N22" s="253"/>
      <c r="O22" s="234"/>
    </row>
    <row r="23" spans="2:15" ht="15.75">
      <c r="B23" s="86"/>
      <c r="C23" s="318"/>
      <c r="D23" s="318"/>
      <c r="E23" s="267"/>
      <c r="F23" s="267"/>
      <c r="G23" s="315"/>
      <c r="H23" s="315"/>
      <c r="I23" s="312"/>
      <c r="J23" s="312"/>
      <c r="K23" s="312"/>
      <c r="L23" s="323"/>
      <c r="N23" s="253" t="b">
        <f>IF(ISBLANK(C22),TRUE,IF(OR(ISBLANK(D22),ISBLANK(E22),ISBLANK(F22),ISBLANK(G22),ISBLANK(H22),ISBLANK(I22),ISBLANK(J22),ISBLANK(K22),ISBLANK(L22)),FALSE,TRUE))</f>
        <v>1</v>
      </c>
      <c r="O23" s="234"/>
    </row>
    <row r="24" spans="2:15" ht="15.75">
      <c r="B24" s="86"/>
      <c r="C24" s="319"/>
      <c r="D24" s="319"/>
      <c r="E24" s="267"/>
      <c r="F24" s="267"/>
      <c r="G24" s="316"/>
      <c r="H24" s="316"/>
      <c r="I24" s="313"/>
      <c r="J24" s="313"/>
      <c r="K24" s="313"/>
      <c r="L24" s="324"/>
      <c r="N24" s="253"/>
      <c r="O24" s="234"/>
    </row>
    <row r="25" spans="2:15" ht="15.75">
      <c r="B25" s="86" t="s">
        <v>72</v>
      </c>
      <c r="C25" s="317"/>
      <c r="D25" s="317"/>
      <c r="E25" s="267"/>
      <c r="F25" s="267"/>
      <c r="G25" s="314"/>
      <c r="H25" s="314"/>
      <c r="I25" s="311"/>
      <c r="J25" s="311"/>
      <c r="K25" s="311"/>
      <c r="L25" s="322">
        <f t="shared" ref="L25" si="5">J25+K25</f>
        <v>0</v>
      </c>
      <c r="N25" s="253"/>
      <c r="O25" s="234"/>
    </row>
    <row r="26" spans="2:15" ht="15.75">
      <c r="B26" s="86"/>
      <c r="C26" s="318"/>
      <c r="D26" s="318"/>
      <c r="E26" s="267"/>
      <c r="F26" s="267"/>
      <c r="G26" s="315"/>
      <c r="H26" s="315"/>
      <c r="I26" s="312"/>
      <c r="J26" s="312"/>
      <c r="K26" s="312"/>
      <c r="L26" s="323"/>
      <c r="N26" s="253" t="b">
        <f>IF(ISBLANK(C25),TRUE,IF(OR(ISBLANK(D25),ISBLANK(E25),ISBLANK(F25),ISBLANK(G25),ISBLANK(H25),ISBLANK(I25),ISBLANK(J25),ISBLANK(K25),ISBLANK(L25)),FALSE,TRUE))</f>
        <v>1</v>
      </c>
      <c r="O26" s="234"/>
    </row>
    <row r="27" spans="2:15" ht="15.75">
      <c r="B27" s="86"/>
      <c r="C27" s="319"/>
      <c r="D27" s="319"/>
      <c r="E27" s="267"/>
      <c r="F27" s="267"/>
      <c r="G27" s="316"/>
      <c r="H27" s="316"/>
      <c r="I27" s="313"/>
      <c r="J27" s="313"/>
      <c r="K27" s="313"/>
      <c r="L27" s="324"/>
      <c r="N27" s="253"/>
      <c r="O27" s="234"/>
    </row>
    <row r="28" spans="2:15" ht="15.75">
      <c r="B28" s="86" t="s">
        <v>73</v>
      </c>
      <c r="C28" s="317"/>
      <c r="D28" s="317"/>
      <c r="E28" s="267"/>
      <c r="F28" s="267"/>
      <c r="G28" s="314"/>
      <c r="H28" s="314"/>
      <c r="I28" s="311"/>
      <c r="J28" s="311"/>
      <c r="K28" s="311"/>
      <c r="L28" s="322">
        <f t="shared" ref="L28" si="6">J28+K28</f>
        <v>0</v>
      </c>
      <c r="N28" s="253"/>
      <c r="O28" s="234"/>
    </row>
    <row r="29" spans="2:15" ht="15.75">
      <c r="B29" s="86"/>
      <c r="C29" s="318"/>
      <c r="D29" s="318"/>
      <c r="E29" s="267"/>
      <c r="F29" s="267"/>
      <c r="G29" s="315"/>
      <c r="H29" s="315"/>
      <c r="I29" s="312"/>
      <c r="J29" s="312"/>
      <c r="K29" s="312"/>
      <c r="L29" s="323"/>
      <c r="N29" s="253" t="b">
        <f>IF(ISBLANK(C28),TRUE,IF(OR(ISBLANK(D28),ISBLANK(E28),ISBLANK(F28),ISBLANK(G28),ISBLANK(H28),ISBLANK(I28),ISBLANK(J28),ISBLANK(K28),ISBLANK(L28)),FALSE,TRUE))</f>
        <v>1</v>
      </c>
      <c r="O29" s="234"/>
    </row>
    <row r="30" spans="2:15" ht="15.75">
      <c r="B30" s="86"/>
      <c r="C30" s="319"/>
      <c r="D30" s="319"/>
      <c r="E30" s="267"/>
      <c r="F30" s="267"/>
      <c r="G30" s="316"/>
      <c r="H30" s="316"/>
      <c r="I30" s="313"/>
      <c r="J30" s="313"/>
      <c r="K30" s="313"/>
      <c r="L30" s="324"/>
      <c r="N30" s="253"/>
      <c r="O30" s="234"/>
    </row>
    <row r="31" spans="2:15" ht="15.75">
      <c r="B31" s="86" t="s">
        <v>74</v>
      </c>
      <c r="C31" s="317"/>
      <c r="D31" s="317"/>
      <c r="E31" s="267"/>
      <c r="F31" s="267"/>
      <c r="G31" s="314"/>
      <c r="H31" s="314"/>
      <c r="I31" s="311"/>
      <c r="J31" s="311"/>
      <c r="K31" s="311"/>
      <c r="L31" s="322">
        <f t="shared" ref="L31" si="7">J31+K31</f>
        <v>0</v>
      </c>
      <c r="N31" s="253"/>
      <c r="O31" s="234"/>
    </row>
    <row r="32" spans="2:15" ht="15.75">
      <c r="B32" s="86"/>
      <c r="C32" s="318"/>
      <c r="D32" s="318"/>
      <c r="E32" s="267"/>
      <c r="F32" s="267"/>
      <c r="G32" s="315"/>
      <c r="H32" s="315"/>
      <c r="I32" s="312"/>
      <c r="J32" s="312"/>
      <c r="K32" s="312"/>
      <c r="L32" s="323"/>
      <c r="N32" s="253" t="b">
        <f>IF(ISBLANK(C31),TRUE,IF(OR(ISBLANK(D31),ISBLANK(E31),ISBLANK(F31),ISBLANK(G31),ISBLANK(H31),ISBLANK(I31),ISBLANK(J31),ISBLANK(K31),ISBLANK(L31)),FALSE,TRUE))</f>
        <v>1</v>
      </c>
      <c r="O32" s="234"/>
    </row>
    <row r="33" spans="2:15" ht="15.75">
      <c r="B33" s="86"/>
      <c r="C33" s="319"/>
      <c r="D33" s="319"/>
      <c r="E33" s="267"/>
      <c r="F33" s="267"/>
      <c r="G33" s="316"/>
      <c r="H33" s="316"/>
      <c r="I33" s="313"/>
      <c r="J33" s="313"/>
      <c r="K33" s="313"/>
      <c r="L33" s="324"/>
      <c r="N33" s="253"/>
      <c r="O33" s="234"/>
    </row>
    <row r="34" spans="2:15" ht="15.75">
      <c r="B34" s="86" t="s">
        <v>75</v>
      </c>
      <c r="C34" s="317"/>
      <c r="D34" s="317"/>
      <c r="E34" s="267"/>
      <c r="F34" s="267"/>
      <c r="G34" s="314"/>
      <c r="H34" s="314"/>
      <c r="I34" s="311"/>
      <c r="J34" s="311"/>
      <c r="K34" s="311"/>
      <c r="L34" s="322">
        <f t="shared" ref="L34" si="8">J34+K34</f>
        <v>0</v>
      </c>
      <c r="N34" s="253"/>
      <c r="O34" s="234"/>
    </row>
    <row r="35" spans="2:15" ht="15.75">
      <c r="B35" s="86"/>
      <c r="C35" s="318"/>
      <c r="D35" s="318"/>
      <c r="E35" s="267"/>
      <c r="F35" s="267"/>
      <c r="G35" s="315"/>
      <c r="H35" s="315"/>
      <c r="I35" s="312"/>
      <c r="J35" s="312"/>
      <c r="K35" s="312"/>
      <c r="L35" s="323"/>
      <c r="N35" s="253" t="b">
        <f>IF(ISBLANK(C34),TRUE,IF(OR(ISBLANK(D34),ISBLANK(E34),ISBLANK(F34),ISBLANK(G34),ISBLANK(H34),ISBLANK(I34),ISBLANK(J34),ISBLANK(K34),ISBLANK(L34)),FALSE,TRUE))</f>
        <v>1</v>
      </c>
      <c r="O35" s="234"/>
    </row>
    <row r="36" spans="2:15" ht="15.75">
      <c r="B36" s="86"/>
      <c r="C36" s="319"/>
      <c r="D36" s="319"/>
      <c r="E36" s="267"/>
      <c r="F36" s="267"/>
      <c r="G36" s="316"/>
      <c r="H36" s="316"/>
      <c r="I36" s="313"/>
      <c r="J36" s="313"/>
      <c r="K36" s="313"/>
      <c r="L36" s="324"/>
      <c r="N36" s="253"/>
      <c r="O36" s="234"/>
    </row>
    <row r="37" spans="2:15" s="23" customFormat="1" ht="15.75">
      <c r="B37" s="86"/>
      <c r="C37" s="174"/>
      <c r="D37" s="204"/>
      <c r="E37" s="174"/>
      <c r="F37" s="174"/>
      <c r="G37" s="174"/>
      <c r="H37" s="174"/>
      <c r="I37" s="175"/>
      <c r="J37" s="175"/>
      <c r="K37" s="175"/>
      <c r="L37" s="175"/>
    </row>
    <row r="38" spans="2:15" ht="15.75">
      <c r="B38" s="340" t="s">
        <v>76</v>
      </c>
      <c r="C38" s="341"/>
      <c r="D38" s="341"/>
      <c r="E38" s="341"/>
      <c r="F38" s="342"/>
    </row>
    <row r="39" spans="2:15">
      <c r="B39" s="87">
        <v>1</v>
      </c>
      <c r="C39" s="337" t="s">
        <v>825</v>
      </c>
      <c r="D39" s="338"/>
      <c r="E39" s="338"/>
      <c r="F39" s="339"/>
    </row>
    <row r="40" spans="2:15" ht="19.5" customHeight="1">
      <c r="B40" s="87">
        <v>2</v>
      </c>
      <c r="C40" s="331" t="s">
        <v>889</v>
      </c>
      <c r="D40" s="332"/>
      <c r="E40" s="332"/>
      <c r="F40" s="333"/>
    </row>
    <row r="41" spans="2:15" ht="43.5" customHeight="1">
      <c r="B41" s="87">
        <v>3</v>
      </c>
      <c r="C41" s="334" t="s">
        <v>890</v>
      </c>
      <c r="D41" s="335"/>
      <c r="E41" s="335"/>
      <c r="F41" s="336"/>
    </row>
    <row r="42" spans="2:15" ht="78.75" customHeight="1">
      <c r="B42" s="87">
        <v>4</v>
      </c>
      <c r="C42" s="328" t="s">
        <v>824</v>
      </c>
      <c r="D42" s="329"/>
      <c r="E42" s="329"/>
      <c r="F42" s="330"/>
    </row>
    <row r="43" spans="2:15" ht="44.25" customHeight="1">
      <c r="B43" s="164">
        <v>5</v>
      </c>
      <c r="C43" s="328" t="s">
        <v>823</v>
      </c>
      <c r="D43" s="329"/>
      <c r="E43" s="329"/>
      <c r="F43" s="330"/>
    </row>
    <row r="44" spans="2:15" ht="57.75" customHeight="1">
      <c r="B44" s="87">
        <v>6</v>
      </c>
      <c r="C44" s="325" t="s">
        <v>891</v>
      </c>
      <c r="D44" s="326"/>
      <c r="E44" s="326"/>
      <c r="F44" s="327"/>
    </row>
    <row r="47" spans="2:15">
      <c r="C47" s="296" t="s">
        <v>460</v>
      </c>
      <c r="D47" s="297"/>
      <c r="E47" s="297"/>
      <c r="F47" s="298"/>
    </row>
    <row r="48" spans="2:15">
      <c r="C48" s="299"/>
      <c r="D48" s="300"/>
      <c r="E48" s="300"/>
      <c r="F48" s="301"/>
    </row>
    <row r="49" spans="3:54" ht="16.5" thickBot="1">
      <c r="C49" s="265"/>
      <c r="D49" s="261" t="str">
        <f>IF(AND((N8=TRUE),(N11=TRUE),(N14=TRUE),(N17=TRUE),(N20=TRUE),(N23=TRUE),(N26=TRUE),(N29=TRUE),(N32=TRUE),(N35=TRUE)),"TRUE","FALSE")</f>
        <v>FALSE</v>
      </c>
      <c r="E49" s="66"/>
      <c r="F49" s="260"/>
      <c r="BB49" s="205" t="s">
        <v>453</v>
      </c>
    </row>
    <row r="50" spans="3:54" ht="15.75">
      <c r="C50" s="184"/>
      <c r="D50" s="150"/>
      <c r="E50" s="150"/>
      <c r="F50" s="121"/>
      <c r="BB50" s="206" t="s">
        <v>204</v>
      </c>
    </row>
    <row r="51" spans="3:54" ht="15.75">
      <c r="BB51" s="207" t="s">
        <v>205</v>
      </c>
    </row>
    <row r="52" spans="3:54" ht="15.75">
      <c r="BB52" s="207" t="s">
        <v>206</v>
      </c>
    </row>
    <row r="53" spans="3:54" ht="15.75">
      <c r="BB53" s="207" t="s">
        <v>207</v>
      </c>
    </row>
    <row r="54" spans="3:54" ht="15.75">
      <c r="BB54" s="207" t="s">
        <v>208</v>
      </c>
    </row>
    <row r="55" spans="3:54" ht="15.75">
      <c r="BB55" s="207" t="s">
        <v>209</v>
      </c>
    </row>
    <row r="56" spans="3:54" ht="15.75">
      <c r="BB56" s="207" t="s">
        <v>210</v>
      </c>
    </row>
    <row r="57" spans="3:54" ht="15.75">
      <c r="BB57" s="207" t="s">
        <v>211</v>
      </c>
    </row>
    <row r="58" spans="3:54" ht="15.75">
      <c r="BB58" s="207" t="s">
        <v>212</v>
      </c>
    </row>
    <row r="59" spans="3:54" ht="15.75">
      <c r="BB59" s="207" t="s">
        <v>213</v>
      </c>
    </row>
    <row r="60" spans="3:54" ht="15.75">
      <c r="BB60" s="207" t="s">
        <v>214</v>
      </c>
    </row>
    <row r="61" spans="3:54" ht="15.75">
      <c r="BB61" s="207" t="s">
        <v>215</v>
      </c>
    </row>
    <row r="62" spans="3:54" ht="15.75">
      <c r="BB62" s="207" t="s">
        <v>216</v>
      </c>
    </row>
    <row r="63" spans="3:54" ht="15.75">
      <c r="BB63" s="207" t="s">
        <v>217</v>
      </c>
    </row>
    <row r="64" spans="3:54" ht="15.75">
      <c r="BB64" s="207" t="s">
        <v>218</v>
      </c>
    </row>
    <row r="65" spans="54:54" ht="15.75">
      <c r="BB65" s="207" t="s">
        <v>219</v>
      </c>
    </row>
    <row r="66" spans="54:54" ht="15.75">
      <c r="BB66" s="207" t="s">
        <v>220</v>
      </c>
    </row>
    <row r="67" spans="54:54" ht="15.75">
      <c r="BB67" s="207" t="s">
        <v>221</v>
      </c>
    </row>
    <row r="68" spans="54:54" ht="15.75">
      <c r="BB68" s="207" t="s">
        <v>222</v>
      </c>
    </row>
    <row r="69" spans="54:54" ht="15.75">
      <c r="BB69" s="207" t="s">
        <v>223</v>
      </c>
    </row>
    <row r="70" spans="54:54" ht="15.75">
      <c r="BB70" s="207" t="s">
        <v>224</v>
      </c>
    </row>
    <row r="71" spans="54:54" ht="15.75">
      <c r="BB71" s="207" t="s">
        <v>225</v>
      </c>
    </row>
    <row r="72" spans="54:54" ht="15.75">
      <c r="BB72" s="207" t="s">
        <v>226</v>
      </c>
    </row>
    <row r="73" spans="54:54" ht="15.75">
      <c r="BB73" s="207" t="s">
        <v>227</v>
      </c>
    </row>
    <row r="74" spans="54:54" ht="15.75">
      <c r="BB74" s="207" t="s">
        <v>228</v>
      </c>
    </row>
    <row r="75" spans="54:54" ht="15.75">
      <c r="BB75" s="207" t="s">
        <v>229</v>
      </c>
    </row>
    <row r="76" spans="54:54" ht="15.75">
      <c r="BB76" s="207" t="s">
        <v>230</v>
      </c>
    </row>
    <row r="77" spans="54:54" ht="15.75">
      <c r="BB77" s="207" t="s">
        <v>231</v>
      </c>
    </row>
    <row r="78" spans="54:54" ht="15.75">
      <c r="BB78" s="207" t="s">
        <v>232</v>
      </c>
    </row>
    <row r="79" spans="54:54" ht="15.75">
      <c r="BB79" s="207" t="s">
        <v>233</v>
      </c>
    </row>
    <row r="80" spans="54:54" ht="15.75">
      <c r="BB80" s="207" t="s">
        <v>234</v>
      </c>
    </row>
    <row r="81" spans="54:54" ht="15.75">
      <c r="BB81" s="207" t="s">
        <v>235</v>
      </c>
    </row>
    <row r="82" spans="54:54" ht="15.75">
      <c r="BB82" s="207" t="s">
        <v>236</v>
      </c>
    </row>
    <row r="83" spans="54:54" ht="15.75">
      <c r="BB83" s="207" t="s">
        <v>237</v>
      </c>
    </row>
    <row r="84" spans="54:54" ht="15.75">
      <c r="BB84" s="207" t="s">
        <v>238</v>
      </c>
    </row>
    <row r="85" spans="54:54" ht="15.75">
      <c r="BB85" s="207" t="s">
        <v>239</v>
      </c>
    </row>
    <row r="86" spans="54:54" ht="15.75">
      <c r="BB86" s="207" t="s">
        <v>240</v>
      </c>
    </row>
    <row r="87" spans="54:54" ht="15.75">
      <c r="BB87" s="207" t="s">
        <v>241</v>
      </c>
    </row>
    <row r="88" spans="54:54" ht="15.75">
      <c r="BB88" s="207" t="s">
        <v>242</v>
      </c>
    </row>
    <row r="89" spans="54:54" ht="15.75">
      <c r="BB89" s="207" t="s">
        <v>243</v>
      </c>
    </row>
    <row r="90" spans="54:54" ht="15.75">
      <c r="BB90" s="207" t="s">
        <v>244</v>
      </c>
    </row>
    <row r="91" spans="54:54" ht="15.75">
      <c r="BB91" s="207" t="s">
        <v>245</v>
      </c>
    </row>
    <row r="92" spans="54:54" ht="15.75">
      <c r="BB92" s="207" t="s">
        <v>246</v>
      </c>
    </row>
    <row r="93" spans="54:54" ht="15.75">
      <c r="BB93" s="207" t="s">
        <v>247</v>
      </c>
    </row>
    <row r="94" spans="54:54" ht="15.75">
      <c r="BB94" s="207" t="s">
        <v>248</v>
      </c>
    </row>
    <row r="95" spans="54:54" ht="15.75">
      <c r="BB95" s="207" t="s">
        <v>249</v>
      </c>
    </row>
    <row r="96" spans="54:54" ht="15.75">
      <c r="BB96" s="207" t="s">
        <v>250</v>
      </c>
    </row>
    <row r="97" spans="54:54" ht="15.75">
      <c r="BB97" s="207" t="s">
        <v>251</v>
      </c>
    </row>
    <row r="98" spans="54:54" ht="15.75">
      <c r="BB98" s="207" t="s">
        <v>252</v>
      </c>
    </row>
    <row r="99" spans="54:54" ht="15.75">
      <c r="BB99" s="207" t="s">
        <v>253</v>
      </c>
    </row>
    <row r="100" spans="54:54" ht="15.75">
      <c r="BB100" s="207" t="s">
        <v>254</v>
      </c>
    </row>
    <row r="101" spans="54:54" ht="15.75">
      <c r="BB101" s="207" t="s">
        <v>255</v>
      </c>
    </row>
    <row r="102" spans="54:54" ht="15.75">
      <c r="BB102" s="207" t="s">
        <v>256</v>
      </c>
    </row>
    <row r="103" spans="54:54" ht="15.75">
      <c r="BB103" s="207" t="s">
        <v>257</v>
      </c>
    </row>
    <row r="104" spans="54:54" ht="15.75">
      <c r="BB104" s="207" t="s">
        <v>258</v>
      </c>
    </row>
    <row r="105" spans="54:54" ht="15.75">
      <c r="BB105" s="207" t="s">
        <v>259</v>
      </c>
    </row>
    <row r="106" spans="54:54" ht="15.75">
      <c r="BB106" s="207" t="s">
        <v>260</v>
      </c>
    </row>
    <row r="107" spans="54:54" ht="15.75">
      <c r="BB107" s="207" t="s">
        <v>261</v>
      </c>
    </row>
    <row r="108" spans="54:54" ht="15.75">
      <c r="BB108" s="207" t="s">
        <v>262</v>
      </c>
    </row>
    <row r="109" spans="54:54" ht="15.75">
      <c r="BB109" s="207" t="s">
        <v>263</v>
      </c>
    </row>
    <row r="110" spans="54:54" ht="15.75">
      <c r="BB110" s="207" t="s">
        <v>264</v>
      </c>
    </row>
    <row r="111" spans="54:54" ht="15.75">
      <c r="BB111" s="207" t="s">
        <v>265</v>
      </c>
    </row>
    <row r="112" spans="54:54" ht="15.75">
      <c r="BB112" s="207" t="s">
        <v>266</v>
      </c>
    </row>
    <row r="113" spans="54:54" ht="15.75">
      <c r="BB113" s="207" t="s">
        <v>267</v>
      </c>
    </row>
    <row r="114" spans="54:54" ht="15.75">
      <c r="BB114" s="207" t="s">
        <v>268</v>
      </c>
    </row>
    <row r="115" spans="54:54" ht="15.75">
      <c r="BB115" s="207" t="s">
        <v>269</v>
      </c>
    </row>
    <row r="116" spans="54:54" ht="15.75">
      <c r="BB116" s="207" t="s">
        <v>270</v>
      </c>
    </row>
    <row r="117" spans="54:54" ht="15.75">
      <c r="BB117" s="207" t="s">
        <v>271</v>
      </c>
    </row>
    <row r="118" spans="54:54" ht="15.75">
      <c r="BB118" s="207" t="s">
        <v>272</v>
      </c>
    </row>
    <row r="119" spans="54:54" ht="15.75">
      <c r="BB119" s="207" t="s">
        <v>273</v>
      </c>
    </row>
    <row r="120" spans="54:54" ht="15.75">
      <c r="BB120" s="207" t="s">
        <v>274</v>
      </c>
    </row>
    <row r="121" spans="54:54" ht="15.75">
      <c r="BB121" s="207" t="s">
        <v>275</v>
      </c>
    </row>
    <row r="122" spans="54:54" ht="15.75">
      <c r="BB122" s="207" t="s">
        <v>276</v>
      </c>
    </row>
    <row r="123" spans="54:54" ht="15.75">
      <c r="BB123" s="207" t="s">
        <v>277</v>
      </c>
    </row>
    <row r="124" spans="54:54" ht="15.75">
      <c r="BB124" s="207" t="s">
        <v>278</v>
      </c>
    </row>
    <row r="125" spans="54:54" ht="15.75">
      <c r="BB125" s="207" t="s">
        <v>279</v>
      </c>
    </row>
    <row r="126" spans="54:54" ht="15.75">
      <c r="BB126" s="207" t="s">
        <v>280</v>
      </c>
    </row>
    <row r="127" spans="54:54" ht="15.75">
      <c r="BB127" s="207" t="s">
        <v>281</v>
      </c>
    </row>
    <row r="128" spans="54:54" ht="15.75">
      <c r="BB128" s="207" t="s">
        <v>282</v>
      </c>
    </row>
    <row r="129" spans="54:54" ht="15.75">
      <c r="BB129" s="207" t="s">
        <v>283</v>
      </c>
    </row>
    <row r="130" spans="54:54" ht="15.75">
      <c r="BB130" s="207" t="s">
        <v>284</v>
      </c>
    </row>
    <row r="131" spans="54:54" ht="15.75">
      <c r="BB131" s="207" t="s">
        <v>285</v>
      </c>
    </row>
    <row r="132" spans="54:54" ht="15.75">
      <c r="BB132" s="207" t="s">
        <v>286</v>
      </c>
    </row>
    <row r="133" spans="54:54" ht="15.75">
      <c r="BB133" s="207" t="s">
        <v>287</v>
      </c>
    </row>
    <row r="134" spans="54:54" ht="15.75">
      <c r="BB134" s="207" t="s">
        <v>288</v>
      </c>
    </row>
    <row r="135" spans="54:54" ht="15.75">
      <c r="BB135" s="207" t="s">
        <v>289</v>
      </c>
    </row>
    <row r="136" spans="54:54" ht="15.75">
      <c r="BB136" s="207" t="s">
        <v>290</v>
      </c>
    </row>
    <row r="137" spans="54:54" ht="15.75">
      <c r="BB137" s="207" t="s">
        <v>291</v>
      </c>
    </row>
    <row r="138" spans="54:54" ht="15.75">
      <c r="BB138" s="207" t="s">
        <v>292</v>
      </c>
    </row>
    <row r="139" spans="54:54" ht="15.75">
      <c r="BB139" s="207" t="s">
        <v>293</v>
      </c>
    </row>
    <row r="140" spans="54:54" ht="15.75">
      <c r="BB140" s="207" t="s">
        <v>294</v>
      </c>
    </row>
    <row r="141" spans="54:54" ht="15.75">
      <c r="BB141" s="207" t="s">
        <v>295</v>
      </c>
    </row>
    <row r="142" spans="54:54" ht="15.75">
      <c r="BB142" s="207" t="s">
        <v>296</v>
      </c>
    </row>
    <row r="143" spans="54:54" ht="15.75">
      <c r="BB143" s="207" t="s">
        <v>297</v>
      </c>
    </row>
    <row r="144" spans="54:54" ht="15.75">
      <c r="BB144" s="207" t="s">
        <v>298</v>
      </c>
    </row>
    <row r="145" spans="54:54" ht="15.75">
      <c r="BB145" s="207" t="s">
        <v>299</v>
      </c>
    </row>
    <row r="146" spans="54:54" ht="15.75">
      <c r="BB146" s="207" t="s">
        <v>300</v>
      </c>
    </row>
    <row r="147" spans="54:54" ht="15.75">
      <c r="BB147" s="207" t="s">
        <v>301</v>
      </c>
    </row>
    <row r="148" spans="54:54" ht="15.75">
      <c r="BB148" s="207" t="s">
        <v>302</v>
      </c>
    </row>
    <row r="149" spans="54:54" ht="15.75">
      <c r="BB149" s="207" t="s">
        <v>303</v>
      </c>
    </row>
    <row r="150" spans="54:54" ht="15.75">
      <c r="BB150" s="207" t="s">
        <v>304</v>
      </c>
    </row>
    <row r="151" spans="54:54" ht="15.75">
      <c r="BB151" s="207" t="s">
        <v>305</v>
      </c>
    </row>
    <row r="152" spans="54:54" ht="15.75">
      <c r="BB152" s="207" t="s">
        <v>306</v>
      </c>
    </row>
    <row r="153" spans="54:54" ht="15.75">
      <c r="BB153" s="207" t="s">
        <v>307</v>
      </c>
    </row>
    <row r="154" spans="54:54" ht="15.75">
      <c r="BB154" s="207" t="s">
        <v>308</v>
      </c>
    </row>
    <row r="155" spans="54:54" ht="15.75">
      <c r="BB155" s="207" t="s">
        <v>309</v>
      </c>
    </row>
    <row r="156" spans="54:54" ht="15.75">
      <c r="BB156" s="207" t="s">
        <v>310</v>
      </c>
    </row>
    <row r="157" spans="54:54" ht="15.75">
      <c r="BB157" s="207" t="s">
        <v>311</v>
      </c>
    </row>
    <row r="158" spans="54:54" ht="15.75">
      <c r="BB158" s="207" t="s">
        <v>312</v>
      </c>
    </row>
    <row r="159" spans="54:54" ht="15.75">
      <c r="BB159" s="207" t="s">
        <v>313</v>
      </c>
    </row>
    <row r="160" spans="54:54" ht="15.75">
      <c r="BB160" s="207" t="s">
        <v>314</v>
      </c>
    </row>
    <row r="161" spans="54:54" ht="15.75">
      <c r="BB161" s="207" t="s">
        <v>315</v>
      </c>
    </row>
    <row r="162" spans="54:54" ht="15.75">
      <c r="BB162" s="207" t="s">
        <v>316</v>
      </c>
    </row>
    <row r="163" spans="54:54" ht="15.75">
      <c r="BB163" s="207" t="s">
        <v>317</v>
      </c>
    </row>
    <row r="164" spans="54:54" ht="15.75">
      <c r="BB164" s="207" t="s">
        <v>318</v>
      </c>
    </row>
    <row r="165" spans="54:54" ht="15.75">
      <c r="BB165" s="207" t="s">
        <v>319</v>
      </c>
    </row>
    <row r="166" spans="54:54" ht="15.75">
      <c r="BB166" s="207" t="s">
        <v>320</v>
      </c>
    </row>
    <row r="167" spans="54:54" ht="15.75">
      <c r="BB167" s="207" t="s">
        <v>321</v>
      </c>
    </row>
    <row r="168" spans="54:54" ht="15.75">
      <c r="BB168" s="207" t="s">
        <v>322</v>
      </c>
    </row>
    <row r="169" spans="54:54" ht="15.75">
      <c r="BB169" s="207" t="s">
        <v>323</v>
      </c>
    </row>
    <row r="170" spans="54:54" ht="15.75">
      <c r="BB170" s="207" t="s">
        <v>324</v>
      </c>
    </row>
    <row r="171" spans="54:54" ht="15.75">
      <c r="BB171" s="207" t="s">
        <v>325</v>
      </c>
    </row>
    <row r="172" spans="54:54" ht="15.75">
      <c r="BB172" s="207" t="s">
        <v>326</v>
      </c>
    </row>
    <row r="173" spans="54:54" ht="15.75">
      <c r="BB173" s="207" t="s">
        <v>327</v>
      </c>
    </row>
    <row r="174" spans="54:54" ht="15.75">
      <c r="BB174" s="207" t="s">
        <v>328</v>
      </c>
    </row>
    <row r="175" spans="54:54" ht="15.75">
      <c r="BB175" s="207" t="s">
        <v>329</v>
      </c>
    </row>
    <row r="176" spans="54:54" ht="15.75">
      <c r="BB176" s="207" t="s">
        <v>330</v>
      </c>
    </row>
    <row r="177" spans="54:54" ht="15.75">
      <c r="BB177" s="207" t="s">
        <v>331</v>
      </c>
    </row>
    <row r="178" spans="54:54" ht="15.75">
      <c r="BB178" s="207" t="s">
        <v>332</v>
      </c>
    </row>
    <row r="179" spans="54:54" ht="15.75">
      <c r="BB179" s="207" t="s">
        <v>333</v>
      </c>
    </row>
    <row r="180" spans="54:54" ht="15.75">
      <c r="BB180" s="207" t="s">
        <v>334</v>
      </c>
    </row>
    <row r="181" spans="54:54" ht="15.75">
      <c r="BB181" s="207" t="s">
        <v>335</v>
      </c>
    </row>
    <row r="182" spans="54:54" ht="15.75">
      <c r="BB182" s="207" t="s">
        <v>336</v>
      </c>
    </row>
    <row r="183" spans="54:54" ht="15.75">
      <c r="BB183" s="207" t="s">
        <v>337</v>
      </c>
    </row>
    <row r="184" spans="54:54" ht="15.75">
      <c r="BB184" s="207" t="s">
        <v>338</v>
      </c>
    </row>
    <row r="185" spans="54:54" ht="15.75">
      <c r="BB185" s="207" t="s">
        <v>339</v>
      </c>
    </row>
    <row r="186" spans="54:54" ht="15.75">
      <c r="BB186" s="207" t="s">
        <v>340</v>
      </c>
    </row>
    <row r="187" spans="54:54" ht="15.75">
      <c r="BB187" s="207" t="s">
        <v>341</v>
      </c>
    </row>
    <row r="188" spans="54:54" ht="15.75">
      <c r="BB188" s="207" t="s">
        <v>342</v>
      </c>
    </row>
    <row r="189" spans="54:54" ht="15.75">
      <c r="BB189" s="207" t="s">
        <v>343</v>
      </c>
    </row>
    <row r="190" spans="54:54" ht="15.75">
      <c r="BB190" s="207" t="s">
        <v>344</v>
      </c>
    </row>
    <row r="191" spans="54:54" ht="15.75">
      <c r="BB191" s="207" t="s">
        <v>345</v>
      </c>
    </row>
    <row r="192" spans="54:54" ht="15.75">
      <c r="BB192" s="207" t="s">
        <v>346</v>
      </c>
    </row>
    <row r="193" spans="54:54" ht="15.75">
      <c r="BB193" s="207" t="s">
        <v>347</v>
      </c>
    </row>
    <row r="194" spans="54:54" ht="15.75">
      <c r="BB194" s="207" t="s">
        <v>348</v>
      </c>
    </row>
    <row r="195" spans="54:54" ht="15.75">
      <c r="BB195" s="207" t="s">
        <v>349</v>
      </c>
    </row>
    <row r="196" spans="54:54" ht="15.75">
      <c r="BB196" s="207" t="s">
        <v>350</v>
      </c>
    </row>
    <row r="197" spans="54:54" ht="15.75">
      <c r="BB197" s="207" t="s">
        <v>351</v>
      </c>
    </row>
    <row r="198" spans="54:54" ht="15.75">
      <c r="BB198" s="207" t="s">
        <v>352</v>
      </c>
    </row>
    <row r="199" spans="54:54" ht="15.75">
      <c r="BB199" s="207" t="s">
        <v>353</v>
      </c>
    </row>
    <row r="200" spans="54:54" ht="15.75">
      <c r="BB200" s="207" t="s">
        <v>354</v>
      </c>
    </row>
    <row r="201" spans="54:54" ht="15.75">
      <c r="BB201" s="207" t="s">
        <v>355</v>
      </c>
    </row>
    <row r="202" spans="54:54" ht="15.75">
      <c r="BB202" s="207" t="s">
        <v>356</v>
      </c>
    </row>
    <row r="203" spans="54:54" ht="15.75">
      <c r="BB203" s="207" t="s">
        <v>357</v>
      </c>
    </row>
    <row r="204" spans="54:54" ht="15.75">
      <c r="BB204" s="207" t="s">
        <v>358</v>
      </c>
    </row>
    <row r="205" spans="54:54" ht="15.75">
      <c r="BB205" s="207" t="s">
        <v>359</v>
      </c>
    </row>
    <row r="206" spans="54:54" ht="15.75">
      <c r="BB206" s="207" t="s">
        <v>360</v>
      </c>
    </row>
    <row r="207" spans="54:54" ht="15.75">
      <c r="BB207" s="207" t="s">
        <v>361</v>
      </c>
    </row>
    <row r="208" spans="54:54" ht="15.75">
      <c r="BB208" s="207" t="s">
        <v>362</v>
      </c>
    </row>
    <row r="209" spans="54:54" ht="15.75">
      <c r="BB209" s="207" t="s">
        <v>363</v>
      </c>
    </row>
    <row r="210" spans="54:54" ht="15.75">
      <c r="BB210" s="207" t="s">
        <v>364</v>
      </c>
    </row>
    <row r="211" spans="54:54" ht="15.75">
      <c r="BB211" s="207" t="s">
        <v>365</v>
      </c>
    </row>
    <row r="212" spans="54:54" ht="15.75">
      <c r="BB212" s="207" t="s">
        <v>366</v>
      </c>
    </row>
    <row r="213" spans="54:54" ht="15.75">
      <c r="BB213" s="207" t="s">
        <v>367</v>
      </c>
    </row>
    <row r="214" spans="54:54" ht="15.75">
      <c r="BB214" s="207" t="s">
        <v>368</v>
      </c>
    </row>
    <row r="215" spans="54:54" ht="15.75">
      <c r="BB215" s="207" t="s">
        <v>369</v>
      </c>
    </row>
    <row r="216" spans="54:54" ht="15.75">
      <c r="BB216" s="207" t="s">
        <v>370</v>
      </c>
    </row>
    <row r="217" spans="54:54" ht="15.75">
      <c r="BB217" s="207" t="s">
        <v>371</v>
      </c>
    </row>
    <row r="218" spans="54:54" ht="15.75">
      <c r="BB218" s="207" t="s">
        <v>372</v>
      </c>
    </row>
    <row r="219" spans="54:54" ht="15.75">
      <c r="BB219" s="207" t="s">
        <v>373</v>
      </c>
    </row>
    <row r="220" spans="54:54" ht="15.75">
      <c r="BB220" s="207" t="s">
        <v>374</v>
      </c>
    </row>
    <row r="221" spans="54:54" ht="15.75">
      <c r="BB221" s="207" t="s">
        <v>375</v>
      </c>
    </row>
    <row r="222" spans="54:54" ht="15.75">
      <c r="BB222" s="207" t="s">
        <v>376</v>
      </c>
    </row>
    <row r="223" spans="54:54" ht="15.75">
      <c r="BB223" s="207" t="s">
        <v>377</v>
      </c>
    </row>
    <row r="224" spans="54:54" ht="15.75">
      <c r="BB224" s="207" t="s">
        <v>378</v>
      </c>
    </row>
    <row r="225" spans="54:54" ht="15.75">
      <c r="BB225" s="207" t="s">
        <v>379</v>
      </c>
    </row>
    <row r="226" spans="54:54" ht="15.75">
      <c r="BB226" s="207" t="s">
        <v>380</v>
      </c>
    </row>
    <row r="227" spans="54:54" ht="15.75">
      <c r="BB227" s="207" t="s">
        <v>381</v>
      </c>
    </row>
    <row r="228" spans="54:54" ht="15.75">
      <c r="BB228" s="207" t="s">
        <v>382</v>
      </c>
    </row>
    <row r="229" spans="54:54" ht="15.75">
      <c r="BB229" s="207" t="s">
        <v>383</v>
      </c>
    </row>
    <row r="230" spans="54:54" ht="15.75">
      <c r="BB230" s="207" t="s">
        <v>384</v>
      </c>
    </row>
    <row r="231" spans="54:54" ht="15.75">
      <c r="BB231" s="207" t="s">
        <v>385</v>
      </c>
    </row>
    <row r="232" spans="54:54" ht="15.75">
      <c r="BB232" s="207" t="s">
        <v>386</v>
      </c>
    </row>
    <row r="233" spans="54:54" ht="15.75">
      <c r="BB233" s="207" t="s">
        <v>387</v>
      </c>
    </row>
    <row r="234" spans="54:54" ht="15.75">
      <c r="BB234" s="207" t="s">
        <v>388</v>
      </c>
    </row>
    <row r="235" spans="54:54" ht="15.75">
      <c r="BB235" s="207" t="s">
        <v>389</v>
      </c>
    </row>
    <row r="236" spans="54:54" ht="15.75">
      <c r="BB236" s="207" t="s">
        <v>390</v>
      </c>
    </row>
    <row r="237" spans="54:54" ht="15.75">
      <c r="BB237" s="207" t="s">
        <v>391</v>
      </c>
    </row>
    <row r="238" spans="54:54" ht="15.75">
      <c r="BB238" s="207" t="s">
        <v>392</v>
      </c>
    </row>
    <row r="239" spans="54:54" ht="15.75">
      <c r="BB239" s="207" t="s">
        <v>393</v>
      </c>
    </row>
    <row r="240" spans="54:54" ht="15.75">
      <c r="BB240" s="207" t="s">
        <v>394</v>
      </c>
    </row>
    <row r="241" spans="54:54" ht="15.75">
      <c r="BB241" s="207" t="s">
        <v>395</v>
      </c>
    </row>
    <row r="242" spans="54:54" ht="15.75">
      <c r="BB242" s="207" t="s">
        <v>396</v>
      </c>
    </row>
    <row r="243" spans="54:54" ht="15.75">
      <c r="BB243" s="207" t="s">
        <v>397</v>
      </c>
    </row>
    <row r="244" spans="54:54" ht="15.75">
      <c r="BB244" s="207" t="s">
        <v>398</v>
      </c>
    </row>
    <row r="245" spans="54:54" ht="15.75">
      <c r="BB245" s="207" t="s">
        <v>399</v>
      </c>
    </row>
    <row r="246" spans="54:54" ht="15.75">
      <c r="BB246" s="207" t="s">
        <v>400</v>
      </c>
    </row>
    <row r="247" spans="54:54" ht="15.75">
      <c r="BB247" s="207" t="s">
        <v>401</v>
      </c>
    </row>
    <row r="248" spans="54:54" ht="15.75">
      <c r="BB248" s="207" t="s">
        <v>402</v>
      </c>
    </row>
    <row r="249" spans="54:54" ht="15.75">
      <c r="BB249" s="207" t="s">
        <v>403</v>
      </c>
    </row>
    <row r="250" spans="54:54" ht="15.75">
      <c r="BB250" s="207" t="s">
        <v>404</v>
      </c>
    </row>
    <row r="251" spans="54:54" ht="15.75">
      <c r="BB251" s="207" t="s">
        <v>405</v>
      </c>
    </row>
    <row r="252" spans="54:54" ht="15.75">
      <c r="BB252" s="207" t="s">
        <v>406</v>
      </c>
    </row>
    <row r="253" spans="54:54" ht="15.75">
      <c r="BB253" s="207" t="s">
        <v>407</v>
      </c>
    </row>
    <row r="254" spans="54:54" ht="15.75">
      <c r="BB254" s="207" t="s">
        <v>408</v>
      </c>
    </row>
    <row r="255" spans="54:54" ht="15.75">
      <c r="BB255" s="207" t="s">
        <v>409</v>
      </c>
    </row>
    <row r="256" spans="54:54" ht="15.75">
      <c r="BB256" s="207" t="s">
        <v>410</v>
      </c>
    </row>
    <row r="257" spans="54:54" ht="15.75">
      <c r="BB257" s="207" t="s">
        <v>411</v>
      </c>
    </row>
    <row r="258" spans="54:54" ht="15.75">
      <c r="BB258" s="207" t="s">
        <v>412</v>
      </c>
    </row>
    <row r="259" spans="54:54" ht="15.75">
      <c r="BB259" s="207" t="s">
        <v>413</v>
      </c>
    </row>
    <row r="260" spans="54:54" ht="15.75">
      <c r="BB260" s="207" t="s">
        <v>414</v>
      </c>
    </row>
    <row r="261" spans="54:54" ht="15.75">
      <c r="BB261" s="207" t="s">
        <v>415</v>
      </c>
    </row>
    <row r="262" spans="54:54" ht="15.75">
      <c r="BB262" s="207" t="s">
        <v>416</v>
      </c>
    </row>
    <row r="263" spans="54:54" ht="15.75">
      <c r="BB263" s="207" t="s">
        <v>417</v>
      </c>
    </row>
    <row r="264" spans="54:54" ht="15.75">
      <c r="BB264" s="207" t="s">
        <v>418</v>
      </c>
    </row>
    <row r="265" spans="54:54" ht="15.75">
      <c r="BB265" s="207" t="s">
        <v>419</v>
      </c>
    </row>
    <row r="266" spans="54:54" ht="15.75">
      <c r="BB266" s="207" t="s">
        <v>420</v>
      </c>
    </row>
    <row r="267" spans="54:54" ht="15.75">
      <c r="BB267" s="207" t="s">
        <v>421</v>
      </c>
    </row>
    <row r="268" spans="54:54" ht="15.75">
      <c r="BB268" s="207" t="s">
        <v>422</v>
      </c>
    </row>
    <row r="269" spans="54:54" ht="15.75">
      <c r="BB269" s="207" t="s">
        <v>423</v>
      </c>
    </row>
    <row r="270" spans="54:54" ht="15.75">
      <c r="BB270" s="207" t="s">
        <v>424</v>
      </c>
    </row>
    <row r="271" spans="54:54" ht="15.75">
      <c r="BB271" s="207" t="s">
        <v>425</v>
      </c>
    </row>
    <row r="272" spans="54:54" ht="15.75">
      <c r="BB272" s="207" t="s">
        <v>426</v>
      </c>
    </row>
    <row r="273" spans="54:54" ht="15.75">
      <c r="BB273" s="207" t="s">
        <v>427</v>
      </c>
    </row>
    <row r="274" spans="54:54" ht="15.75">
      <c r="BB274" s="207" t="s">
        <v>428</v>
      </c>
    </row>
    <row r="275" spans="54:54" ht="15.75">
      <c r="BB275" s="207" t="s">
        <v>429</v>
      </c>
    </row>
    <row r="276" spans="54:54" ht="15.75">
      <c r="BB276" s="207" t="s">
        <v>430</v>
      </c>
    </row>
    <row r="277" spans="54:54" ht="15.75">
      <c r="BB277" s="207" t="s">
        <v>431</v>
      </c>
    </row>
    <row r="278" spans="54:54" ht="15.75">
      <c r="BB278" s="207" t="s">
        <v>432</v>
      </c>
    </row>
    <row r="279" spans="54:54" ht="15.75">
      <c r="BB279" s="207" t="s">
        <v>433</v>
      </c>
    </row>
    <row r="280" spans="54:54" ht="15.75">
      <c r="BB280" s="207" t="s">
        <v>434</v>
      </c>
    </row>
    <row r="281" spans="54:54" ht="15.75">
      <c r="BB281" s="207" t="s">
        <v>435</v>
      </c>
    </row>
    <row r="282" spans="54:54" ht="15.75">
      <c r="BB282" s="207" t="s">
        <v>436</v>
      </c>
    </row>
    <row r="283" spans="54:54" ht="15.75">
      <c r="BB283" s="207" t="s">
        <v>437</v>
      </c>
    </row>
    <row r="284" spans="54:54" ht="15.75">
      <c r="BB284" s="207" t="s">
        <v>438</v>
      </c>
    </row>
    <row r="285" spans="54:54" ht="15.75">
      <c r="BB285" s="207" t="s">
        <v>439</v>
      </c>
    </row>
    <row r="286" spans="54:54" ht="15.75">
      <c r="BB286" s="207" t="s">
        <v>440</v>
      </c>
    </row>
    <row r="287" spans="54:54" ht="15.75">
      <c r="BB287" s="207" t="s">
        <v>441</v>
      </c>
    </row>
    <row r="288" spans="54:54" ht="15.75">
      <c r="BB288" s="207" t="s">
        <v>442</v>
      </c>
    </row>
    <row r="289" spans="54:54" ht="15.75">
      <c r="BB289" s="207" t="s">
        <v>443</v>
      </c>
    </row>
    <row r="290" spans="54:54" ht="15.75">
      <c r="BB290" s="207" t="s">
        <v>444</v>
      </c>
    </row>
    <row r="291" spans="54:54" ht="15.75">
      <c r="BB291" s="207" t="s">
        <v>445</v>
      </c>
    </row>
    <row r="292" spans="54:54" ht="15.75">
      <c r="BB292" s="207" t="s">
        <v>446</v>
      </c>
    </row>
    <row r="293" spans="54:54" ht="15.75">
      <c r="BB293" s="207" t="s">
        <v>447</v>
      </c>
    </row>
    <row r="294" spans="54:54" ht="15.75">
      <c r="BB294" s="207" t="s">
        <v>448</v>
      </c>
    </row>
    <row r="295" spans="54:54" ht="15.75">
      <c r="BB295" s="207" t="s">
        <v>449</v>
      </c>
    </row>
    <row r="296" spans="54:54" ht="15.75">
      <c r="BB296" s="207" t="s">
        <v>450</v>
      </c>
    </row>
    <row r="297" spans="54:54" ht="15.75">
      <c r="BB297" s="207" t="s">
        <v>451</v>
      </c>
    </row>
    <row r="298" spans="54:54" ht="15.75">
      <c r="BB298" s="207" t="s">
        <v>452</v>
      </c>
    </row>
  </sheetData>
  <sheetProtection password="B943" sheet="1" objects="1" scenarios="1"/>
  <mergeCells count="91">
    <mergeCell ref="C44:F44"/>
    <mergeCell ref="L22:L24"/>
    <mergeCell ref="L25:L27"/>
    <mergeCell ref="L28:L30"/>
    <mergeCell ref="L31:L33"/>
    <mergeCell ref="L34:L36"/>
    <mergeCell ref="J28:J30"/>
    <mergeCell ref="J31:J33"/>
    <mergeCell ref="C43:F43"/>
    <mergeCell ref="C42:F42"/>
    <mergeCell ref="C40:F40"/>
    <mergeCell ref="C41:F41"/>
    <mergeCell ref="C39:F39"/>
    <mergeCell ref="B38:F38"/>
    <mergeCell ref="G31:G33"/>
    <mergeCell ref="G34:G36"/>
    <mergeCell ref="L7:L9"/>
    <mergeCell ref="L10:L12"/>
    <mergeCell ref="L13:L15"/>
    <mergeCell ref="L16:L18"/>
    <mergeCell ref="L19:L21"/>
    <mergeCell ref="A1:E1"/>
    <mergeCell ref="B5:K5"/>
    <mergeCell ref="A4:E4"/>
    <mergeCell ref="J34:J36"/>
    <mergeCell ref="K10:K12"/>
    <mergeCell ref="K13:K15"/>
    <mergeCell ref="K16:K18"/>
    <mergeCell ref="K19:K21"/>
    <mergeCell ref="K22:K24"/>
    <mergeCell ref="K25:K27"/>
    <mergeCell ref="K28:K30"/>
    <mergeCell ref="K31:K33"/>
    <mergeCell ref="K34:K36"/>
    <mergeCell ref="J19:J21"/>
    <mergeCell ref="J22:J24"/>
    <mergeCell ref="J25:J27"/>
    <mergeCell ref="J7:J9"/>
    <mergeCell ref="K7:K9"/>
    <mergeCell ref="J10:J12"/>
    <mergeCell ref="J13:J15"/>
    <mergeCell ref="J16:J18"/>
    <mergeCell ref="C7:C9"/>
    <mergeCell ref="D7:D9"/>
    <mergeCell ref="C10:C12"/>
    <mergeCell ref="D10:D12"/>
    <mergeCell ref="C13:C15"/>
    <mergeCell ref="D13:D15"/>
    <mergeCell ref="C16:C18"/>
    <mergeCell ref="D16:D18"/>
    <mergeCell ref="C19:C21"/>
    <mergeCell ref="D19:D21"/>
    <mergeCell ref="C22:C24"/>
    <mergeCell ref="D22:D24"/>
    <mergeCell ref="C25:C27"/>
    <mergeCell ref="D25:D27"/>
    <mergeCell ref="C28:C30"/>
    <mergeCell ref="D28:D30"/>
    <mergeCell ref="C31:C33"/>
    <mergeCell ref="D31:D33"/>
    <mergeCell ref="G7:G9"/>
    <mergeCell ref="G10:G12"/>
    <mergeCell ref="G13:G15"/>
    <mergeCell ref="G16:G18"/>
    <mergeCell ref="G19:G21"/>
    <mergeCell ref="H7:H9"/>
    <mergeCell ref="H10:H12"/>
    <mergeCell ref="H13:H15"/>
    <mergeCell ref="H16:H18"/>
    <mergeCell ref="H19:H21"/>
    <mergeCell ref="I7:I9"/>
    <mergeCell ref="I10:I12"/>
    <mergeCell ref="I13:I15"/>
    <mergeCell ref="I16:I18"/>
    <mergeCell ref="I19:I21"/>
    <mergeCell ref="C47:F48"/>
    <mergeCell ref="I22:I24"/>
    <mergeCell ref="I25:I27"/>
    <mergeCell ref="I28:I30"/>
    <mergeCell ref="I31:I33"/>
    <mergeCell ref="I34:I36"/>
    <mergeCell ref="H22:H24"/>
    <mergeCell ref="H25:H27"/>
    <mergeCell ref="H28:H30"/>
    <mergeCell ref="H31:H33"/>
    <mergeCell ref="H34:H36"/>
    <mergeCell ref="C34:C36"/>
    <mergeCell ref="D34:D36"/>
    <mergeCell ref="G22:G24"/>
    <mergeCell ref="G25:G27"/>
    <mergeCell ref="G28:G30"/>
  </mergeCells>
  <conditionalFormatting sqref="D49">
    <cfRule type="containsText" dxfId="40" priority="2" operator="containsText" text="TRUE">
      <formula>NOT(ISERROR(SEARCH("TRUE",D49)))</formula>
    </cfRule>
    <cfRule type="containsText" dxfId="39" priority="3" operator="containsText" text="FALSE">
      <formula>NOT(ISERROR(SEARCH("FALSE",D49)))</formula>
    </cfRule>
  </conditionalFormatting>
  <conditionalFormatting sqref="D49">
    <cfRule type="containsText" dxfId="38" priority="1" operator="containsText" text="FALSE">
      <formula>NOT(ISERROR(SEARCH("FALSE",D49)))</formula>
    </cfRule>
  </conditionalFormatting>
  <dataValidations count="4">
    <dataValidation type="whole" allowBlank="1" showInputMessage="1" showErrorMessage="1" sqref="D7:D37">
      <formula1>0</formula1>
      <formula2>1000</formula2>
    </dataValidation>
    <dataValidation type="list" allowBlank="1" showInputMessage="1" showErrorMessage="1" sqref="E37:F37">
      <formula1>$BB$50:$BB$298</formula1>
    </dataValidation>
    <dataValidation type="list" allowBlank="1" showInputMessage="1" showErrorMessage="1" sqref="E7:G36">
      <formula1>$BB$49:$BB$298</formula1>
    </dataValidation>
    <dataValidation type="whole" operator="greaterThanOrEqual" allowBlank="1" showInputMessage="1" showErrorMessage="1" errorTitle="Invalid value" error="The value should not be negative" sqref="I7:K36">
      <formula1>0</formula1>
    </dataValidation>
  </dataValidations>
  <pageMargins left="0.70866141732283472" right="0.70866141732283472" top="0.74803149606299213" bottom="0.74803149606299213" header="0.31496062992125984" footer="0.31496062992125984"/>
  <pageSetup paperSize="9" scale="47" orientation="landscape" cellComments="asDisplayed" r:id="rId1"/>
  <drawing r:id="rId2"/>
</worksheet>
</file>

<file path=xl/worksheets/sheet5.xml><?xml version="1.0" encoding="utf-8"?>
<worksheet xmlns="http://schemas.openxmlformats.org/spreadsheetml/2006/main" xmlns:r="http://schemas.openxmlformats.org/officeDocument/2006/relationships">
  <dimension ref="A1:I48"/>
  <sheetViews>
    <sheetView view="pageBreakPreview" zoomScaleNormal="100" zoomScaleSheetLayoutView="100" workbookViewId="0">
      <selection activeCell="C15" sqref="C15"/>
    </sheetView>
  </sheetViews>
  <sheetFormatPr defaultRowHeight="15.75"/>
  <cols>
    <col min="1" max="1" width="6.140625" style="23" customWidth="1"/>
    <col min="2" max="2" width="6.85546875" style="122" customWidth="1"/>
    <col min="3" max="3" width="56" style="123" customWidth="1"/>
    <col min="4" max="4" width="13.5703125" style="23" customWidth="1"/>
    <col min="5" max="5" width="13.85546875" style="23" customWidth="1"/>
    <col min="6" max="7" width="13.42578125" style="23" customWidth="1"/>
    <col min="8" max="8" width="9.140625" style="23" customWidth="1"/>
    <col min="9" max="9" width="9.140625" style="23"/>
    <col min="10" max="14" width="9.140625" style="81"/>
    <col min="15" max="15" width="8.28515625" style="81" customWidth="1"/>
    <col min="16" max="16384" width="9.140625" style="81"/>
  </cols>
  <sheetData>
    <row r="1" spans="1:8" ht="15.75" customHeight="1">
      <c r="A1" s="281" t="s">
        <v>844</v>
      </c>
      <c r="B1" s="281"/>
      <c r="C1" s="281"/>
      <c r="D1" s="281"/>
      <c r="E1" s="281"/>
    </row>
    <row r="4" spans="1:8" ht="18.75">
      <c r="A4" s="321" t="s">
        <v>811</v>
      </c>
      <c r="B4" s="321"/>
      <c r="C4" s="321"/>
    </row>
    <row r="5" spans="1:8" ht="76.5" customHeight="1">
      <c r="B5" s="308" t="s">
        <v>842</v>
      </c>
      <c r="C5" s="308"/>
      <c r="D5" s="308"/>
      <c r="E5" s="308"/>
      <c r="F5" s="308"/>
      <c r="G5" s="308"/>
      <c r="H5" s="308"/>
    </row>
    <row r="6" spans="1:8" ht="18.75">
      <c r="A6" s="269"/>
      <c r="B6" s="269"/>
      <c r="C6" s="269"/>
      <c r="D6" s="36"/>
      <c r="E6" s="36"/>
      <c r="F6" s="36"/>
      <c r="G6" s="36"/>
      <c r="H6" s="36"/>
    </row>
    <row r="7" spans="1:8" ht="18.75">
      <c r="A7" s="269"/>
      <c r="B7" s="305">
        <v>1</v>
      </c>
      <c r="C7" s="297" t="s">
        <v>758</v>
      </c>
      <c r="D7" s="297"/>
      <c r="E7" s="297"/>
      <c r="F7" s="297"/>
      <c r="G7" s="297"/>
      <c r="H7" s="55"/>
    </row>
    <row r="8" spans="1:8" ht="19.5" thickBot="1">
      <c r="A8" s="269"/>
      <c r="B8" s="306"/>
      <c r="C8" s="300"/>
      <c r="D8" s="300"/>
      <c r="E8" s="300" t="s">
        <v>203</v>
      </c>
      <c r="F8" s="300" t="s">
        <v>123</v>
      </c>
      <c r="G8" s="300"/>
      <c r="H8" s="70"/>
    </row>
    <row r="9" spans="1:8" ht="19.5" thickBot="1">
      <c r="B9" s="265" t="s">
        <v>63</v>
      </c>
      <c r="C9" s="271" t="s">
        <v>812</v>
      </c>
      <c r="D9" s="71"/>
      <c r="E9" s="80"/>
      <c r="F9" s="80"/>
      <c r="G9" s="71"/>
      <c r="H9" s="31"/>
    </row>
    <row r="10" spans="1:8" ht="15">
      <c r="B10" s="113"/>
      <c r="C10" s="304" t="s">
        <v>826</v>
      </c>
      <c r="D10" s="304"/>
      <c r="E10" s="304"/>
      <c r="F10" s="304"/>
      <c r="G10" s="304"/>
      <c r="H10" s="114"/>
    </row>
    <row r="11" spans="1:8" ht="16.5" thickBot="1">
      <c r="B11" s="113"/>
      <c r="C11" s="115"/>
      <c r="D11" s="259"/>
      <c r="H11" s="114"/>
    </row>
    <row r="12" spans="1:8" ht="32.25" customHeight="1" thickBot="1">
      <c r="B12" s="38"/>
      <c r="C12" s="300" t="s">
        <v>202</v>
      </c>
      <c r="D12" s="300"/>
      <c r="E12" s="300"/>
      <c r="F12" s="345"/>
      <c r="G12" s="221">
        <f>IF(F9=0,IF(E9=0,0,100%),((E9-F9)/(ABS(F9))))</f>
        <v>0</v>
      </c>
      <c r="H12" s="31"/>
    </row>
    <row r="13" spans="1:8">
      <c r="B13" s="38"/>
      <c r="C13" s="280"/>
      <c r="D13" s="30"/>
      <c r="E13" s="30"/>
      <c r="F13" s="30"/>
      <c r="G13" s="30"/>
      <c r="H13" s="31"/>
    </row>
    <row r="14" spans="1:8" ht="32.25" customHeight="1" thickBot="1">
      <c r="B14" s="265" t="s">
        <v>64</v>
      </c>
      <c r="C14" s="303" t="s">
        <v>892</v>
      </c>
      <c r="D14" s="303"/>
      <c r="E14" s="303"/>
      <c r="F14" s="30"/>
      <c r="G14" s="30"/>
      <c r="H14" s="31"/>
    </row>
    <row r="15" spans="1:8" ht="16.5" thickBot="1">
      <c r="B15" s="113"/>
      <c r="C15" s="80"/>
      <c r="D15" s="30"/>
      <c r="E15" s="30"/>
      <c r="F15" s="30"/>
      <c r="G15" s="30"/>
      <c r="H15" s="31"/>
    </row>
    <row r="16" spans="1:8" ht="15">
      <c r="B16" s="113"/>
      <c r="C16" s="304" t="s">
        <v>893</v>
      </c>
      <c r="D16" s="304"/>
      <c r="E16" s="304"/>
      <c r="F16" s="304"/>
      <c r="G16" s="304"/>
      <c r="H16" s="31"/>
    </row>
    <row r="17" spans="2:8" ht="15">
      <c r="B17" s="113"/>
      <c r="C17" s="116"/>
      <c r="D17" s="30"/>
      <c r="E17" s="30"/>
      <c r="F17" s="30"/>
      <c r="G17" s="30"/>
      <c r="H17" s="31"/>
    </row>
    <row r="18" spans="2:8" ht="16.5" thickBot="1">
      <c r="B18" s="265" t="s">
        <v>65</v>
      </c>
      <c r="C18" s="303" t="s">
        <v>894</v>
      </c>
      <c r="D18" s="303"/>
      <c r="E18" s="303"/>
      <c r="F18" s="30"/>
      <c r="G18" s="30"/>
      <c r="H18" s="31"/>
    </row>
    <row r="19" spans="2:8" ht="16.5" thickBot="1">
      <c r="B19" s="113"/>
      <c r="C19" s="80"/>
      <c r="D19" s="30"/>
      <c r="E19" s="30"/>
      <c r="F19" s="30"/>
      <c r="G19" s="30"/>
      <c r="H19" s="31"/>
    </row>
    <row r="20" spans="2:8" ht="15">
      <c r="B20" s="113"/>
      <c r="C20" s="116"/>
      <c r="D20" s="30"/>
      <c r="E20" s="30"/>
      <c r="F20" s="30"/>
      <c r="G20" s="30"/>
      <c r="H20" s="31"/>
    </row>
    <row r="21" spans="2:8" ht="16.5" thickBot="1">
      <c r="B21" s="265" t="s">
        <v>77</v>
      </c>
      <c r="C21" s="303" t="s">
        <v>895</v>
      </c>
      <c r="D21" s="303"/>
      <c r="E21" s="303"/>
      <c r="F21" s="30"/>
      <c r="G21" s="30"/>
      <c r="H21" s="31"/>
    </row>
    <row r="22" spans="2:8" ht="16.5" thickBot="1">
      <c r="B22" s="113"/>
      <c r="C22" s="80"/>
      <c r="D22" s="30"/>
      <c r="E22" s="30"/>
      <c r="F22" s="30"/>
      <c r="G22" s="30"/>
      <c r="H22" s="31"/>
    </row>
    <row r="23" spans="2:8" ht="15">
      <c r="B23" s="113"/>
      <c r="C23" s="30"/>
      <c r="E23" s="30"/>
      <c r="F23" s="30"/>
      <c r="G23" s="30"/>
      <c r="H23" s="31"/>
    </row>
    <row r="24" spans="2:8" ht="33.75" customHeight="1" thickBot="1">
      <c r="B24" s="265" t="s">
        <v>91</v>
      </c>
      <c r="C24" s="346" t="s">
        <v>498</v>
      </c>
      <c r="D24" s="346"/>
      <c r="E24" s="346"/>
      <c r="F24" s="346"/>
      <c r="G24" s="346"/>
      <c r="H24" s="31"/>
    </row>
    <row r="25" spans="2:8" ht="16.5" thickBot="1">
      <c r="B25" s="113"/>
      <c r="C25" s="80"/>
      <c r="D25" s="30"/>
      <c r="E25" s="30"/>
      <c r="F25" s="30"/>
      <c r="G25" s="30"/>
      <c r="H25" s="31"/>
    </row>
    <row r="26" spans="2:8">
      <c r="B26" s="113"/>
      <c r="C26" s="117"/>
      <c r="D26" s="30"/>
      <c r="E26" s="30"/>
      <c r="F26" s="30"/>
      <c r="G26" s="30"/>
      <c r="H26" s="31"/>
    </row>
    <row r="27" spans="2:8" ht="16.5" thickBot="1">
      <c r="B27" s="265" t="s">
        <v>92</v>
      </c>
      <c r="C27" s="346" t="s">
        <v>160</v>
      </c>
      <c r="D27" s="346"/>
      <c r="E27" s="346"/>
      <c r="F27" s="346"/>
      <c r="G27" s="346"/>
      <c r="H27" s="31"/>
    </row>
    <row r="28" spans="2:8" ht="16.5" thickBot="1">
      <c r="B28" s="113"/>
      <c r="C28" s="170"/>
      <c r="D28" s="30"/>
      <c r="E28" s="30"/>
      <c r="F28" s="30"/>
      <c r="G28" s="30"/>
      <c r="H28" s="31"/>
    </row>
    <row r="29" spans="2:8" ht="15">
      <c r="B29" s="113"/>
      <c r="C29" s="343" t="s">
        <v>83</v>
      </c>
      <c r="D29" s="343"/>
      <c r="E29" s="343"/>
      <c r="F29" s="343"/>
      <c r="G29" s="343"/>
      <c r="H29" s="31"/>
    </row>
    <row r="30" spans="2:8">
      <c r="B30" s="118"/>
      <c r="C30" s="119"/>
      <c r="D30" s="120"/>
      <c r="E30" s="120"/>
      <c r="F30" s="120"/>
      <c r="G30" s="120"/>
      <c r="H30" s="121"/>
    </row>
    <row r="32" spans="2:8" ht="15">
      <c r="B32" s="305">
        <v>2</v>
      </c>
      <c r="C32" s="297" t="s">
        <v>465</v>
      </c>
      <c r="D32" s="297"/>
      <c r="E32" s="297"/>
      <c r="F32" s="297"/>
      <c r="G32" s="297"/>
      <c r="H32" s="129"/>
    </row>
    <row r="33" spans="2:8" ht="15.75" customHeight="1">
      <c r="B33" s="306"/>
      <c r="C33" s="300"/>
      <c r="D33" s="300"/>
      <c r="E33" s="300"/>
      <c r="F33" s="300"/>
      <c r="G33" s="300"/>
      <c r="H33" s="31"/>
    </row>
    <row r="34" spans="2:8">
      <c r="B34" s="32"/>
      <c r="C34" s="117"/>
      <c r="D34" s="30"/>
      <c r="E34" s="30"/>
      <c r="F34" s="30"/>
      <c r="G34" s="30"/>
      <c r="H34" s="31"/>
    </row>
    <row r="35" spans="2:8" ht="16.5" thickBot="1">
      <c r="B35" s="265" t="s">
        <v>10</v>
      </c>
      <c r="C35" s="300" t="s">
        <v>896</v>
      </c>
      <c r="D35" s="300"/>
      <c r="E35" s="300"/>
      <c r="F35" s="300"/>
      <c r="G35" s="300"/>
      <c r="H35" s="31"/>
    </row>
    <row r="36" spans="2:8" ht="16.5" thickBot="1">
      <c r="B36" s="265"/>
      <c r="C36" s="176"/>
      <c r="D36" s="280"/>
      <c r="E36" s="280"/>
      <c r="F36" s="280"/>
      <c r="G36" s="280"/>
      <c r="H36" s="31"/>
    </row>
    <row r="37" spans="2:8" ht="42" customHeight="1">
      <c r="B37" s="32"/>
      <c r="C37" s="344" t="s">
        <v>898</v>
      </c>
      <c r="D37" s="344"/>
      <c r="E37" s="344"/>
      <c r="F37" s="344"/>
      <c r="G37" s="30"/>
      <c r="H37" s="31"/>
    </row>
    <row r="38" spans="2:8">
      <c r="B38" s="32"/>
      <c r="C38" s="95"/>
      <c r="D38" s="30"/>
      <c r="E38" s="30"/>
      <c r="F38" s="30"/>
      <c r="G38" s="30"/>
      <c r="H38" s="31"/>
    </row>
    <row r="39" spans="2:8" ht="16.5" thickBot="1">
      <c r="B39" s="265" t="s">
        <v>11</v>
      </c>
      <c r="C39" s="300" t="s">
        <v>897</v>
      </c>
      <c r="D39" s="300"/>
      <c r="E39" s="300"/>
      <c r="F39" s="300"/>
      <c r="G39" s="300"/>
      <c r="H39" s="31"/>
    </row>
    <row r="40" spans="2:8" ht="16.5" thickBot="1">
      <c r="B40" s="265"/>
      <c r="C40" s="176"/>
      <c r="D40" s="30"/>
      <c r="E40" s="30"/>
      <c r="F40" s="30"/>
      <c r="G40" s="30"/>
      <c r="H40" s="31"/>
    </row>
    <row r="41" spans="2:8" ht="45" customHeight="1">
      <c r="B41" s="265"/>
      <c r="C41" s="343" t="s">
        <v>837</v>
      </c>
      <c r="D41" s="343"/>
      <c r="E41" s="343"/>
      <c r="F41" s="343"/>
      <c r="G41" s="30"/>
      <c r="H41" s="31"/>
    </row>
    <row r="42" spans="2:8" ht="15">
      <c r="B42" s="136"/>
      <c r="C42" s="177"/>
      <c r="D42" s="120"/>
      <c r="E42" s="120"/>
      <c r="F42" s="120"/>
      <c r="G42" s="120"/>
      <c r="H42" s="121"/>
    </row>
    <row r="44" spans="2:8" ht="15">
      <c r="B44" s="296" t="s">
        <v>460</v>
      </c>
      <c r="C44" s="297"/>
      <c r="D44" s="297"/>
      <c r="E44" s="297"/>
      <c r="F44" s="297"/>
      <c r="G44" s="155"/>
      <c r="H44" s="129"/>
    </row>
    <row r="45" spans="2:8" ht="15">
      <c r="B45" s="299"/>
      <c r="C45" s="300"/>
      <c r="D45" s="300"/>
      <c r="E45" s="300"/>
      <c r="F45" s="300"/>
      <c r="G45" s="30"/>
      <c r="H45" s="31"/>
    </row>
    <row r="46" spans="2:8">
      <c r="B46" s="258"/>
      <c r="C46" s="259"/>
      <c r="D46" s="259"/>
      <c r="E46" s="259"/>
      <c r="F46" s="259"/>
      <c r="G46" s="30"/>
      <c r="H46" s="31"/>
    </row>
    <row r="47" spans="2:8">
      <c r="B47" s="265"/>
      <c r="C47" s="302" t="str">
        <f>IF(OR(ISBLANK(E9),ISBLANK(F9),ISBLANK(G12),ISBLANK(C25),ISBLANK(C28),ISBLANK(C36),ISBLANK(C40),ISBLANK(C22),ISBLANK(C19),ISBLANK(C15)),"FALSE","TRUE")</f>
        <v>FALSE</v>
      </c>
      <c r="D47" s="302"/>
      <c r="E47" s="302"/>
      <c r="F47" s="302"/>
      <c r="G47" s="302"/>
      <c r="H47" s="31"/>
    </row>
    <row r="48" spans="2:8">
      <c r="B48" s="184"/>
      <c r="C48" s="150"/>
      <c r="D48" s="150"/>
      <c r="E48" s="120"/>
      <c r="F48" s="120"/>
      <c r="G48" s="120"/>
      <c r="H48" s="121"/>
    </row>
  </sheetData>
  <sheetProtection password="B943" sheet="1" objects="1" scenarios="1"/>
  <mergeCells count="22">
    <mergeCell ref="A1:E1"/>
    <mergeCell ref="B32:B33"/>
    <mergeCell ref="C12:F12"/>
    <mergeCell ref="C24:G24"/>
    <mergeCell ref="C27:G27"/>
    <mergeCell ref="C32:G33"/>
    <mergeCell ref="C10:G10"/>
    <mergeCell ref="C29:G29"/>
    <mergeCell ref="C16:G16"/>
    <mergeCell ref="A4:C4"/>
    <mergeCell ref="C14:E14"/>
    <mergeCell ref="C18:E18"/>
    <mergeCell ref="C21:E21"/>
    <mergeCell ref="C47:G47"/>
    <mergeCell ref="B5:H5"/>
    <mergeCell ref="B44:F45"/>
    <mergeCell ref="C35:G35"/>
    <mergeCell ref="C39:G39"/>
    <mergeCell ref="C41:F41"/>
    <mergeCell ref="C37:F37"/>
    <mergeCell ref="C7:G8"/>
    <mergeCell ref="B7:B8"/>
  </mergeCells>
  <conditionalFormatting sqref="C47">
    <cfRule type="containsText" dxfId="37" priority="4" operator="containsText" text="TRUE">
      <formula>NOT(ISERROR(SEARCH("TRUE",C47)))</formula>
    </cfRule>
    <cfRule type="containsText" dxfId="36" priority="5" operator="containsText" text="FALSE">
      <formula>NOT(ISERROR(SEARCH("FALSE",C47)))</formula>
    </cfRule>
  </conditionalFormatting>
  <conditionalFormatting sqref="C47">
    <cfRule type="containsText" dxfId="35" priority="2" operator="containsText" text="TRUE">
      <formula>NOT(ISERROR(SEARCH("TRUE",C47)))</formula>
    </cfRule>
    <cfRule type="containsText" dxfId="34" priority="3" operator="containsText" text="FALSE">
      <formula>NOT(ISERROR(SEARCH("FALSE",C47)))</formula>
    </cfRule>
  </conditionalFormatting>
  <conditionalFormatting sqref="C47">
    <cfRule type="containsText" dxfId="33" priority="1" operator="containsText" text="FALSE">
      <formula>NOT(ISERROR(SEARCH("FALSE",C47)))</formula>
    </cfRule>
  </conditionalFormatting>
  <dataValidations xWindow="759" yWindow="359" count="3">
    <dataValidation type="whole" operator="greaterThanOrEqual" allowBlank="1" showInputMessage="1" showErrorMessage="1" promptTitle="Input data" prompt="Insert non-negative integer value" sqref="C25 C22 C15 E9:F9 C19">
      <formula1>0</formula1>
    </dataValidation>
    <dataValidation type="list" allowBlank="1" showInputMessage="1" showErrorMessage="1" sqref="C28">
      <formula1>"Yes, No"</formula1>
    </dataValidation>
    <dataValidation type="decimal" operator="greaterThanOrEqual" allowBlank="1" showInputMessage="1" showErrorMessage="1" promptTitle="Input data" prompt="Insert positive value" sqref="C40 C36">
      <formula1>0</formula1>
    </dataValidation>
  </dataValidations>
  <pageMargins left="0.70866141732283472" right="0.70866141732283472" top="0.74803149606299213" bottom="0.74803149606299213" header="0.31496062992125984" footer="0.31496062992125984"/>
  <pageSetup paperSize="9" scale="61" orientation="portrait" cellComments="asDisplayed" r:id="rId1"/>
  <drawing r:id="rId2"/>
</worksheet>
</file>

<file path=xl/worksheets/sheet6.xml><?xml version="1.0" encoding="utf-8"?>
<worksheet xmlns="http://schemas.openxmlformats.org/spreadsheetml/2006/main" xmlns:r="http://schemas.openxmlformats.org/officeDocument/2006/relationships">
  <dimension ref="A1:K96"/>
  <sheetViews>
    <sheetView view="pageBreakPreview" zoomScale="110" zoomScaleNormal="100" zoomScaleSheetLayoutView="110" workbookViewId="0">
      <selection activeCell="F17" sqref="F17"/>
    </sheetView>
  </sheetViews>
  <sheetFormatPr defaultRowHeight="15.75"/>
  <cols>
    <col min="1" max="1" width="5.28515625" style="23" customWidth="1"/>
    <col min="2" max="2" width="6" style="23" customWidth="1"/>
    <col min="3" max="3" width="64.5703125" style="6" customWidth="1"/>
    <col min="4" max="4" width="14.7109375" style="23" customWidth="1"/>
    <col min="5" max="5" width="14.140625" style="23" customWidth="1"/>
    <col min="6" max="6" width="14.28515625" style="127" customWidth="1"/>
    <col min="7" max="7" width="11.7109375" style="23" customWidth="1"/>
    <col min="8" max="8" width="6" style="23" customWidth="1"/>
    <col min="9" max="9" width="9.140625" style="81"/>
    <col min="10" max="10" width="0" style="81" hidden="1" customWidth="1"/>
    <col min="11" max="16384" width="9.140625" style="81"/>
  </cols>
  <sheetData>
    <row r="1" spans="1:11" ht="15.75" customHeight="1">
      <c r="A1" s="281" t="s">
        <v>844</v>
      </c>
      <c r="B1" s="281"/>
      <c r="C1" s="281"/>
      <c r="D1" s="281"/>
      <c r="E1" s="281"/>
    </row>
    <row r="4" spans="1:11" ht="18.75" customHeight="1">
      <c r="A4" s="321" t="s">
        <v>117</v>
      </c>
      <c r="B4" s="321"/>
      <c r="C4" s="321"/>
      <c r="D4" s="269"/>
      <c r="F4" s="349"/>
      <c r="G4" s="349"/>
      <c r="J4" s="128"/>
      <c r="K4" s="128"/>
    </row>
    <row r="5" spans="1:11" ht="40.5" customHeight="1">
      <c r="A5" s="269"/>
      <c r="B5" s="308" t="s">
        <v>899</v>
      </c>
      <c r="C5" s="308"/>
      <c r="D5" s="308"/>
      <c r="E5" s="308"/>
      <c r="F5" s="308"/>
      <c r="G5" s="308"/>
      <c r="J5" s="128"/>
      <c r="K5" s="128"/>
    </row>
    <row r="6" spans="1:11" ht="18.75">
      <c r="A6" s="269"/>
      <c r="B6" s="269"/>
      <c r="C6" s="76"/>
      <c r="D6" s="269"/>
      <c r="F6" s="56"/>
      <c r="G6" s="274"/>
      <c r="J6" s="126" t="s">
        <v>191</v>
      </c>
      <c r="K6" s="128"/>
    </row>
    <row r="7" spans="1:11" ht="15" customHeight="1">
      <c r="B7" s="305">
        <v>1</v>
      </c>
      <c r="C7" s="297" t="s">
        <v>95</v>
      </c>
      <c r="D7" s="279"/>
      <c r="E7" s="279"/>
      <c r="F7" s="57"/>
      <c r="G7" s="129"/>
      <c r="J7" s="126" t="s">
        <v>192</v>
      </c>
      <c r="K7" s="128"/>
    </row>
    <row r="8" spans="1:11">
      <c r="B8" s="306"/>
      <c r="C8" s="300"/>
      <c r="F8" s="58"/>
      <c r="G8" s="31"/>
      <c r="J8" s="126" t="s">
        <v>193</v>
      </c>
      <c r="K8" s="128"/>
    </row>
    <row r="9" spans="1:11" ht="25.5">
      <c r="B9" s="265"/>
      <c r="C9" s="219" t="s">
        <v>827</v>
      </c>
      <c r="F9" s="58"/>
      <c r="G9" s="31"/>
      <c r="J9" s="126" t="s">
        <v>194</v>
      </c>
      <c r="K9" s="128"/>
    </row>
    <row r="10" spans="1:11" ht="16.5" thickBot="1">
      <c r="B10" s="32"/>
      <c r="C10" s="95"/>
      <c r="D10" s="273" t="s">
        <v>124</v>
      </c>
      <c r="E10" s="273" t="s">
        <v>128</v>
      </c>
      <c r="F10" s="163" t="s">
        <v>140</v>
      </c>
      <c r="G10" s="31"/>
      <c r="J10" s="128"/>
      <c r="K10" s="128"/>
    </row>
    <row r="11" spans="1:11" ht="16.5" thickBot="1">
      <c r="B11" s="32"/>
      <c r="C11" s="259" t="s">
        <v>98</v>
      </c>
      <c r="D11" s="124"/>
      <c r="E11" s="124"/>
      <c r="F11" s="221">
        <f>IF(E11=0,IF(D11=0,0,100%),((D11-E11)/(ABS(E11))))</f>
        <v>0</v>
      </c>
      <c r="G11" s="131"/>
      <c r="J11" s="128"/>
      <c r="K11" s="128"/>
    </row>
    <row r="12" spans="1:11" ht="36.75" customHeight="1" thickBot="1">
      <c r="B12" s="32"/>
      <c r="C12" s="263" t="s">
        <v>955</v>
      </c>
      <c r="D12" s="259"/>
      <c r="E12" s="259"/>
      <c r="F12" s="259"/>
      <c r="G12" s="131"/>
      <c r="J12" s="128"/>
      <c r="K12" s="128"/>
    </row>
    <row r="13" spans="1:11" ht="16.5" thickBot="1">
      <c r="B13" s="32"/>
      <c r="C13" s="259" t="s">
        <v>99</v>
      </c>
      <c r="D13" s="124"/>
      <c r="E13" s="124"/>
      <c r="F13" s="221">
        <f>IF(E13=0,IF(D13=0,0,100%),((D13-E13)/(ABS(E13))))</f>
        <v>0</v>
      </c>
      <c r="G13" s="131"/>
      <c r="J13" s="128"/>
      <c r="K13" s="128"/>
    </row>
    <row r="14" spans="1:11" ht="54.75" customHeight="1" thickBot="1">
      <c r="B14" s="32"/>
      <c r="C14" s="219" t="s">
        <v>828</v>
      </c>
      <c r="D14" s="30"/>
      <c r="E14" s="30"/>
      <c r="F14" s="132"/>
      <c r="G14" s="31"/>
    </row>
    <row r="15" spans="1:11" ht="16.5" thickBot="1">
      <c r="B15" s="32"/>
      <c r="C15" s="259" t="s">
        <v>96</v>
      </c>
      <c r="D15" s="222">
        <f>D11-D13</f>
        <v>0</v>
      </c>
      <c r="E15" s="222">
        <f>E11-E13</f>
        <v>0</v>
      </c>
      <c r="F15" s="221">
        <f>IF(E15=0,IF(D15=0,0,100%),((D15-E15)/(ABS(E15))))</f>
        <v>0</v>
      </c>
      <c r="G15" s="31"/>
      <c r="H15" s="133"/>
    </row>
    <row r="16" spans="1:11" ht="16.5" thickBot="1">
      <c r="B16" s="32"/>
      <c r="C16" s="259" t="s">
        <v>455</v>
      </c>
      <c r="D16" s="165"/>
      <c r="E16" s="166"/>
      <c r="F16" s="132"/>
      <c r="G16" s="31"/>
      <c r="H16" s="133"/>
    </row>
    <row r="17" spans="2:8" ht="51.75" customHeight="1" thickBot="1">
      <c r="B17" s="32"/>
      <c r="C17" s="263" t="s">
        <v>463</v>
      </c>
      <c r="D17" s="132"/>
      <c r="E17" s="132"/>
      <c r="F17" s="132"/>
      <c r="G17" s="31"/>
      <c r="H17" s="133"/>
    </row>
    <row r="18" spans="2:8" ht="16.5" thickBot="1">
      <c r="B18" s="32"/>
      <c r="C18" s="259" t="s">
        <v>100</v>
      </c>
      <c r="D18" s="124"/>
      <c r="E18" s="124"/>
      <c r="G18" s="31"/>
      <c r="H18" s="134"/>
    </row>
    <row r="19" spans="2:8" ht="33.75" customHeight="1" thickBot="1">
      <c r="B19" s="32"/>
      <c r="C19" s="130" t="s">
        <v>101</v>
      </c>
      <c r="D19" s="30"/>
      <c r="E19" s="30"/>
      <c r="F19" s="132"/>
      <c r="G19" s="31"/>
    </row>
    <row r="20" spans="2:8" ht="16.5" thickBot="1">
      <c r="B20" s="32"/>
      <c r="C20" s="259" t="s">
        <v>103</v>
      </c>
      <c r="D20" s="222">
        <f>D15+D16-D18</f>
        <v>0</v>
      </c>
      <c r="E20" s="222">
        <f>E15+E16-E18</f>
        <v>0</v>
      </c>
      <c r="F20" s="221">
        <f>IF(E20=0,IF(D20=0,0,100%),((D20-E20)/(ABS(E20))))</f>
        <v>0</v>
      </c>
      <c r="G20" s="31"/>
    </row>
    <row r="21" spans="2:8" ht="23.25" customHeight="1" thickBot="1">
      <c r="B21" s="32"/>
      <c r="C21" s="130" t="s">
        <v>102</v>
      </c>
      <c r="D21" s="30"/>
      <c r="E21" s="30"/>
      <c r="F21" s="132"/>
      <c r="G21" s="31"/>
    </row>
    <row r="22" spans="2:8" ht="15" customHeight="1" thickBot="1">
      <c r="B22" s="32"/>
      <c r="C22" s="259" t="s">
        <v>104</v>
      </c>
      <c r="D22" s="124"/>
      <c r="E22" s="124"/>
      <c r="F22" s="135"/>
      <c r="G22" s="31"/>
    </row>
    <row r="23" spans="2:8" ht="23.25" customHeight="1" thickBot="1">
      <c r="B23" s="32"/>
      <c r="C23" s="130" t="s">
        <v>107</v>
      </c>
      <c r="D23" s="30"/>
      <c r="E23" s="30"/>
      <c r="F23" s="132"/>
      <c r="G23" s="31"/>
    </row>
    <row r="24" spans="2:8" ht="16.5" thickBot="1">
      <c r="B24" s="32"/>
      <c r="C24" s="259" t="s">
        <v>105</v>
      </c>
      <c r="D24" s="124"/>
      <c r="E24" s="124"/>
      <c r="F24" s="135"/>
      <c r="G24" s="31"/>
    </row>
    <row r="25" spans="2:8" ht="22.5" customHeight="1" thickBot="1">
      <c r="B25" s="32"/>
      <c r="C25" s="130" t="s">
        <v>106</v>
      </c>
      <c r="D25" s="30"/>
      <c r="E25" s="30"/>
      <c r="F25" s="132"/>
      <c r="G25" s="31"/>
    </row>
    <row r="26" spans="2:8" ht="29.25" thickBot="1">
      <c r="B26" s="32"/>
      <c r="C26" s="262" t="s">
        <v>900</v>
      </c>
      <c r="D26" s="124"/>
      <c r="E26" s="124"/>
      <c r="F26" s="135"/>
      <c r="G26" s="31"/>
    </row>
    <row r="27" spans="2:8" ht="15" customHeight="1" thickBot="1">
      <c r="B27" s="32"/>
      <c r="C27" s="259" t="s">
        <v>97</v>
      </c>
      <c r="D27" s="222">
        <f>D20+D22-D24-D26</f>
        <v>0</v>
      </c>
      <c r="E27" s="222">
        <f>E20+E22-E24-E26</f>
        <v>0</v>
      </c>
      <c r="F27" s="221">
        <f>IF(E27=0,IF(D27=0,0,100%),((D27-E27)/(ABS(E27))))</f>
        <v>0</v>
      </c>
      <c r="G27" s="31"/>
    </row>
    <row r="28" spans="2:8">
      <c r="B28" s="136"/>
      <c r="C28" s="97"/>
      <c r="D28" s="120"/>
      <c r="E28" s="120"/>
      <c r="F28" s="137"/>
      <c r="G28" s="121"/>
    </row>
    <row r="30" spans="2:8">
      <c r="B30" s="305">
        <v>2</v>
      </c>
      <c r="C30" s="297" t="s">
        <v>108</v>
      </c>
      <c r="D30" s="297"/>
      <c r="E30" s="347"/>
      <c r="F30" s="57"/>
      <c r="G30" s="129"/>
    </row>
    <row r="31" spans="2:8">
      <c r="B31" s="306"/>
      <c r="C31" s="300"/>
      <c r="D31" s="300"/>
      <c r="E31" s="348"/>
      <c r="F31" s="58"/>
      <c r="G31" s="31"/>
    </row>
    <row r="32" spans="2:8" ht="25.5">
      <c r="B32" s="265"/>
      <c r="C32" s="219" t="s">
        <v>826</v>
      </c>
      <c r="D32" s="259"/>
      <c r="E32" s="273"/>
      <c r="F32" s="58"/>
      <c r="G32" s="31"/>
    </row>
    <row r="33" spans="2:7" ht="16.5" thickBot="1">
      <c r="B33" s="32"/>
      <c r="C33" s="95"/>
      <c r="D33" s="273" t="s">
        <v>124</v>
      </c>
      <c r="E33" s="273" t="s">
        <v>128</v>
      </c>
      <c r="F33" s="163" t="s">
        <v>140</v>
      </c>
      <c r="G33" s="31"/>
    </row>
    <row r="34" spans="2:7" ht="16.5" thickBot="1">
      <c r="B34" s="32"/>
      <c r="C34" s="259" t="s">
        <v>111</v>
      </c>
      <c r="D34" s="124"/>
      <c r="E34" s="124"/>
      <c r="F34" s="221">
        <f>IF(E34=0,IF(D34=0,0,100%),((D34-E34)/(ABS(E34))))</f>
        <v>0</v>
      </c>
      <c r="G34" s="31"/>
    </row>
    <row r="35" spans="2:7" ht="16.5" thickBot="1">
      <c r="B35" s="32"/>
      <c r="C35" s="259" t="s">
        <v>109</v>
      </c>
      <c r="D35" s="124"/>
      <c r="E35" s="124"/>
      <c r="F35" s="221">
        <f>IF(E35=0,IF(D35=0,0,100%),((D35-E35)/(ABS(E35))))</f>
        <v>0</v>
      </c>
      <c r="G35" s="31"/>
    </row>
    <row r="36" spans="2:7" ht="16.5" thickBot="1">
      <c r="B36" s="32"/>
      <c r="C36" s="259"/>
      <c r="D36" s="51"/>
      <c r="E36" s="138"/>
      <c r="G36" s="31"/>
    </row>
    <row r="37" spans="2:7" ht="16.5" thickBot="1">
      <c r="B37" s="32"/>
      <c r="C37" s="259" t="s">
        <v>35</v>
      </c>
      <c r="D37" s="222">
        <f>D34+D35</f>
        <v>0</v>
      </c>
      <c r="E37" s="222">
        <f>E34+E35</f>
        <v>0</v>
      </c>
      <c r="F37" s="221">
        <f>IF(E37=0,IF(D37=0,0,100%),((D37-E37)/(ABS(E37))))</f>
        <v>0</v>
      </c>
      <c r="G37" s="31"/>
    </row>
    <row r="38" spans="2:7" ht="16.5" thickBot="1">
      <c r="B38" s="32"/>
      <c r="C38" s="95"/>
      <c r="D38" s="30"/>
      <c r="E38" s="30"/>
      <c r="F38" s="132"/>
      <c r="G38" s="31"/>
    </row>
    <row r="39" spans="2:7" ht="16.5" thickBot="1">
      <c r="B39" s="32"/>
      <c r="C39" s="259" t="s">
        <v>112</v>
      </c>
      <c r="D39" s="124"/>
      <c r="E39" s="124"/>
      <c r="F39" s="132"/>
      <c r="G39" s="31"/>
    </row>
    <row r="40" spans="2:7" ht="16.5" thickBot="1">
      <c r="B40" s="32"/>
      <c r="C40" s="259" t="s">
        <v>113</v>
      </c>
      <c r="D40" s="124"/>
      <c r="E40" s="124"/>
      <c r="F40" s="132"/>
      <c r="G40" s="31"/>
    </row>
    <row r="41" spans="2:7" ht="16.5" thickBot="1">
      <c r="B41" s="32"/>
      <c r="C41" s="259" t="s">
        <v>114</v>
      </c>
      <c r="D41" s="222">
        <f>D39+D40</f>
        <v>0</v>
      </c>
      <c r="E41" s="222">
        <f>E39+E40</f>
        <v>0</v>
      </c>
      <c r="F41" s="221">
        <f>IF(E41=0,IF(D41=0,0,100%),((D41-E41)/(ABS(E41))))</f>
        <v>0</v>
      </c>
      <c r="G41" s="31"/>
    </row>
    <row r="42" spans="2:7" ht="16.5" thickBot="1">
      <c r="B42" s="32"/>
      <c r="C42" s="95"/>
      <c r="D42" s="30"/>
      <c r="E42" s="30"/>
      <c r="G42" s="31"/>
    </row>
    <row r="43" spans="2:7" ht="16.5" thickBot="1">
      <c r="B43" s="32"/>
      <c r="C43" s="259" t="s">
        <v>456</v>
      </c>
      <c r="D43" s="124"/>
      <c r="E43" s="124"/>
      <c r="G43" s="31"/>
    </row>
    <row r="44" spans="2:7" ht="16.5" thickBot="1">
      <c r="B44" s="32"/>
      <c r="C44" s="259" t="s">
        <v>457</v>
      </c>
      <c r="D44" s="124"/>
      <c r="E44" s="124"/>
      <c r="G44" s="31"/>
    </row>
    <row r="45" spans="2:7" ht="16.5" thickBot="1">
      <c r="B45" s="32"/>
      <c r="C45" s="259" t="s">
        <v>115</v>
      </c>
      <c r="D45" s="124"/>
      <c r="E45" s="124"/>
      <c r="G45" s="31"/>
    </row>
    <row r="46" spans="2:7" ht="26.25" thickBot="1">
      <c r="B46" s="32"/>
      <c r="C46" s="278" t="s">
        <v>800</v>
      </c>
      <c r="D46" s="127"/>
      <c r="E46" s="127"/>
      <c r="G46" s="31"/>
    </row>
    <row r="47" spans="2:7" ht="16.5" thickBot="1">
      <c r="B47" s="32"/>
      <c r="C47" s="259" t="s">
        <v>110</v>
      </c>
      <c r="D47" s="222">
        <f>D43+D44+D45</f>
        <v>0</v>
      </c>
      <c r="E47" s="222">
        <f>E43+E44+E45</f>
        <v>0</v>
      </c>
      <c r="F47" s="221">
        <f>IF(E47=0,IF(D47=0,0,100%),((D47-E47)/(ABS(E47))))</f>
        <v>0</v>
      </c>
      <c r="G47" s="31"/>
    </row>
    <row r="48" spans="2:7" ht="16.5" thickBot="1">
      <c r="B48" s="32"/>
      <c r="C48" s="95"/>
      <c r="D48" s="30"/>
      <c r="E48" s="30"/>
      <c r="G48" s="31"/>
    </row>
    <row r="49" spans="2:7" ht="16.5" thickBot="1">
      <c r="B49" s="32"/>
      <c r="C49" s="259" t="s">
        <v>116</v>
      </c>
      <c r="D49" s="222">
        <f>D41+D47</f>
        <v>0</v>
      </c>
      <c r="E49" s="222">
        <f>E41+E47</f>
        <v>0</v>
      </c>
      <c r="F49" s="221">
        <f>IF(E49=0,IF(D49=0,0,100%),((D49-E49)/(ABS(E49))))</f>
        <v>0</v>
      </c>
      <c r="G49" s="31"/>
    </row>
    <row r="50" spans="2:7">
      <c r="B50" s="136"/>
      <c r="C50" s="97"/>
      <c r="D50" s="120"/>
      <c r="E50" s="120"/>
      <c r="F50" s="137"/>
      <c r="G50" s="121"/>
    </row>
    <row r="53" spans="2:7">
      <c r="B53" s="264"/>
      <c r="C53" s="297"/>
      <c r="D53" s="297"/>
      <c r="E53" s="272"/>
      <c r="F53" s="57"/>
      <c r="G53" s="129"/>
    </row>
    <row r="54" spans="2:7" ht="16.5" thickBot="1">
      <c r="B54" s="32"/>
      <c r="C54" s="95"/>
      <c r="D54" s="273" t="s">
        <v>124</v>
      </c>
      <c r="E54" s="273" t="s">
        <v>128</v>
      </c>
      <c r="F54" s="163" t="s">
        <v>140</v>
      </c>
      <c r="G54" s="31"/>
    </row>
    <row r="55" spans="2:7" ht="16.5" thickBot="1">
      <c r="B55" s="265">
        <v>3</v>
      </c>
      <c r="C55" s="280" t="s">
        <v>174</v>
      </c>
      <c r="D55" s="125"/>
      <c r="E55" s="125"/>
      <c r="F55" s="221">
        <f>IF(E55=0,IF(D55=0,0,100%),((D55-E55)/(ABS(E55))))</f>
        <v>0</v>
      </c>
      <c r="G55" s="31"/>
    </row>
    <row r="56" spans="2:7" ht="65.25" customHeight="1">
      <c r="B56" s="32"/>
      <c r="C56" s="343" t="s">
        <v>956</v>
      </c>
      <c r="D56" s="343"/>
      <c r="E56" s="343"/>
      <c r="F56" s="343"/>
      <c r="G56" s="31"/>
    </row>
    <row r="57" spans="2:7">
      <c r="B57" s="136"/>
      <c r="C57" s="97"/>
      <c r="D57" s="120"/>
      <c r="E57" s="120"/>
      <c r="F57" s="137"/>
      <c r="G57" s="121"/>
    </row>
    <row r="59" spans="2:7">
      <c r="B59" s="305">
        <v>4</v>
      </c>
      <c r="C59" s="297" t="s">
        <v>161</v>
      </c>
      <c r="D59" s="297"/>
      <c r="E59" s="347"/>
      <c r="F59" s="57"/>
      <c r="G59" s="129"/>
    </row>
    <row r="60" spans="2:7">
      <c r="B60" s="306"/>
      <c r="C60" s="300"/>
      <c r="D60" s="300"/>
      <c r="E60" s="348"/>
      <c r="F60" s="58"/>
      <c r="G60" s="31"/>
    </row>
    <row r="61" spans="2:7" ht="43.5" customHeight="1">
      <c r="B61" s="265"/>
      <c r="C61" s="304" t="s">
        <v>468</v>
      </c>
      <c r="D61" s="304"/>
      <c r="E61" s="304"/>
      <c r="F61" s="304"/>
      <c r="G61" s="31"/>
    </row>
    <row r="62" spans="2:7">
      <c r="B62" s="265"/>
      <c r="C62" s="259"/>
      <c r="D62" s="259"/>
      <c r="E62" s="273"/>
      <c r="F62" s="58"/>
      <c r="G62" s="31"/>
    </row>
    <row r="63" spans="2:7" ht="16.5" thickBot="1">
      <c r="B63" s="265" t="s">
        <v>26</v>
      </c>
      <c r="C63" s="280" t="s">
        <v>499</v>
      </c>
      <c r="D63" s="180"/>
      <c r="E63" s="180"/>
      <c r="F63" s="181"/>
      <c r="G63" s="31"/>
    </row>
    <row r="64" spans="2:7" ht="16.5" thickBot="1">
      <c r="B64" s="32"/>
      <c r="C64" s="182"/>
      <c r="D64" s="180"/>
      <c r="E64" s="180"/>
      <c r="F64" s="181"/>
      <c r="G64" s="31"/>
    </row>
    <row r="65" spans="2:7" ht="32.25" customHeight="1">
      <c r="B65" s="32"/>
      <c r="C65" s="304" t="s">
        <v>901</v>
      </c>
      <c r="D65" s="304"/>
      <c r="E65" s="304"/>
      <c r="F65" s="304"/>
      <c r="G65" s="31"/>
    </row>
    <row r="66" spans="2:7">
      <c r="B66" s="32"/>
      <c r="C66" s="183"/>
      <c r="D66" s="180"/>
      <c r="E66" s="180"/>
      <c r="F66" s="181"/>
      <c r="G66" s="31"/>
    </row>
    <row r="67" spans="2:7" ht="16.5" thickBot="1">
      <c r="B67" s="265" t="s">
        <v>27</v>
      </c>
      <c r="C67" s="280" t="s">
        <v>500</v>
      </c>
      <c r="D67" s="180"/>
      <c r="E67" s="180"/>
      <c r="F67" s="181"/>
      <c r="G67" s="31"/>
    </row>
    <row r="68" spans="2:7" ht="16.5" thickBot="1">
      <c r="B68" s="265"/>
      <c r="C68" s="182"/>
      <c r="D68" s="180"/>
      <c r="E68" s="180"/>
      <c r="F68" s="181"/>
      <c r="G68" s="31"/>
    </row>
    <row r="69" spans="2:7" ht="44.25" customHeight="1">
      <c r="B69" s="32"/>
      <c r="C69" s="304" t="s">
        <v>902</v>
      </c>
      <c r="D69" s="304"/>
      <c r="E69" s="304"/>
      <c r="F69" s="304"/>
      <c r="G69" s="31"/>
    </row>
    <row r="70" spans="2:7" ht="44.25" customHeight="1">
      <c r="B70" s="136"/>
      <c r="C70" s="178"/>
      <c r="D70" s="178"/>
      <c r="E70" s="178"/>
      <c r="F70" s="178"/>
      <c r="G70" s="121"/>
    </row>
    <row r="72" spans="2:7">
      <c r="B72" s="305">
        <v>5</v>
      </c>
      <c r="C72" s="297" t="s">
        <v>134</v>
      </c>
      <c r="D72" s="297"/>
      <c r="E72" s="347"/>
      <c r="F72" s="57"/>
      <c r="G72" s="129"/>
    </row>
    <row r="73" spans="2:7">
      <c r="B73" s="306"/>
      <c r="C73" s="300"/>
      <c r="D73" s="300"/>
      <c r="E73" s="348"/>
      <c r="F73" s="58"/>
      <c r="G73" s="31"/>
    </row>
    <row r="74" spans="2:7">
      <c r="B74" s="265"/>
      <c r="C74" s="259"/>
      <c r="D74" s="259"/>
      <c r="E74" s="273"/>
      <c r="F74" s="58"/>
      <c r="G74" s="31"/>
    </row>
    <row r="75" spans="2:7" ht="16.5" thickBot="1">
      <c r="B75" s="265" t="s">
        <v>41</v>
      </c>
      <c r="C75" s="16" t="s">
        <v>135</v>
      </c>
      <c r="D75" s="30"/>
      <c r="E75" s="30"/>
      <c r="F75" s="132"/>
      <c r="G75" s="31"/>
    </row>
    <row r="76" spans="2:7" ht="16.5" thickBot="1">
      <c r="B76" s="32"/>
      <c r="C76" s="125"/>
      <c r="D76" s="30"/>
      <c r="E76" s="30"/>
      <c r="F76" s="132"/>
      <c r="G76" s="31"/>
    </row>
    <row r="77" spans="2:7" ht="28.5" customHeight="1">
      <c r="B77" s="32"/>
      <c r="C77" s="304" t="s">
        <v>801</v>
      </c>
      <c r="D77" s="304"/>
      <c r="E77" s="304"/>
      <c r="F77" s="304"/>
      <c r="G77" s="31"/>
    </row>
    <row r="78" spans="2:7">
      <c r="B78" s="32"/>
      <c r="C78" s="139"/>
      <c r="D78" s="30"/>
      <c r="E78" s="30"/>
      <c r="F78" s="132"/>
      <c r="G78" s="31"/>
    </row>
    <row r="79" spans="2:7" ht="16.5" thickBot="1">
      <c r="B79" s="265" t="s">
        <v>127</v>
      </c>
      <c r="C79" s="280" t="s">
        <v>136</v>
      </c>
      <c r="D79" s="30"/>
      <c r="E79" s="30"/>
      <c r="F79" s="132"/>
      <c r="G79" s="31"/>
    </row>
    <row r="80" spans="2:7" ht="16.5" thickBot="1">
      <c r="B80" s="265"/>
      <c r="C80" s="170"/>
      <c r="D80" s="30"/>
      <c r="E80" s="30"/>
      <c r="F80" s="132"/>
      <c r="G80" s="31"/>
    </row>
    <row r="81" spans="2:7" ht="15">
      <c r="B81" s="32"/>
      <c r="C81" s="343" t="s">
        <v>196</v>
      </c>
      <c r="D81" s="343"/>
      <c r="E81" s="343"/>
      <c r="F81" s="343"/>
      <c r="G81" s="31"/>
    </row>
    <row r="82" spans="2:7">
      <c r="B82" s="32"/>
      <c r="C82" s="95"/>
      <c r="D82" s="30"/>
      <c r="E82" s="30"/>
      <c r="F82" s="132"/>
      <c r="G82" s="31"/>
    </row>
    <row r="83" spans="2:7" ht="16.5" thickBot="1">
      <c r="B83" s="265" t="s">
        <v>157</v>
      </c>
      <c r="C83" s="280" t="s">
        <v>162</v>
      </c>
      <c r="D83" s="30"/>
      <c r="E83" s="30"/>
      <c r="F83" s="132"/>
      <c r="G83" s="31"/>
    </row>
    <row r="84" spans="2:7" ht="16.5" thickBot="1">
      <c r="B84" s="32"/>
      <c r="C84" s="125"/>
      <c r="D84" s="30"/>
      <c r="E84" s="30"/>
      <c r="F84" s="132"/>
      <c r="G84" s="31"/>
    </row>
    <row r="85" spans="2:7" ht="26.25" customHeight="1">
      <c r="B85" s="32"/>
      <c r="C85" s="343" t="s">
        <v>903</v>
      </c>
      <c r="D85" s="343"/>
      <c r="E85" s="343"/>
      <c r="F85" s="343"/>
      <c r="G85" s="31"/>
    </row>
    <row r="86" spans="2:7">
      <c r="B86" s="136"/>
      <c r="C86" s="97"/>
      <c r="D86" s="120"/>
      <c r="E86" s="120"/>
      <c r="F86" s="137"/>
      <c r="G86" s="121"/>
    </row>
    <row r="88" spans="2:7" ht="15">
      <c r="B88" s="296" t="s">
        <v>460</v>
      </c>
      <c r="C88" s="297"/>
      <c r="D88" s="297"/>
      <c r="E88" s="297"/>
      <c r="F88" s="185"/>
      <c r="G88" s="129"/>
    </row>
    <row r="89" spans="2:7" ht="15">
      <c r="B89" s="299"/>
      <c r="C89" s="300"/>
      <c r="D89" s="300"/>
      <c r="E89" s="300"/>
      <c r="F89" s="132"/>
      <c r="G89" s="31"/>
    </row>
    <row r="90" spans="2:7">
      <c r="B90" s="258"/>
      <c r="C90" s="259"/>
      <c r="D90" s="259"/>
      <c r="E90" s="259"/>
      <c r="F90" s="132"/>
      <c r="G90" s="31"/>
    </row>
    <row r="91" spans="2:7">
      <c r="B91" s="265"/>
      <c r="C91" s="302" t="str">
        <f>IF(OR(ISBLANK(D44),ISBLANK(D11),ISBLANK(E11),ISBLANK(D13),ISBLANK(E13),ISBLANK(F11),ISBLANK(D15),ISBLANK(F13),ISBLANK(E49),ISBLANK(F15),ISBLANK(E44),ISBLANK(E15),ISBLANK(D49),ISBLANK(D45),ISBLANK(E45),ISBLANK(D16),ISBLANK(E16),ISBLANK(E37),ISBLANK(D18),ISBLANK(E18),ISBLANK(F27),ISBLANK(D20),ISBLANK(E20),ISBLANK(F20),ISBLANK(D22),ISBLANK(E22),ISBLANK(D24),ISBLANK(E24),ISBLANK(D37),ISBLANK(D26),ISBLANK(E26),ISBLANK(D27),ISBLANK(E27),ISBLANK(D34),ISBLANK(E43),ISBLANK(D35),ISBLANK(F49),ISBLANK(E34),ISBLANK(D41),ISBLANK(D43),ISBLANK(E35),ISBLANK(F34),ISBLANK(D39),ISBLANK(E39),ISBLANK(F41),ISBLANK(D40),ISBLANK(E40),ISBLANK(E41),ISBLANK(D47),ISBLANK(E47),ISBLANK(F47),ISBLANK(E55),ISBLANK(D55),ISBLANK(C64),ISBLANK(C68),ISBLANK(C76),ISBLANK(C80),ISBLANK(C84),ISBLANK(F55),ISBLANK(F37)),"FALSE","TRUE")</f>
        <v>FALSE</v>
      </c>
      <c r="D91" s="302"/>
      <c r="E91" s="302"/>
      <c r="F91" s="302"/>
      <c r="G91" s="31"/>
    </row>
    <row r="92" spans="2:7">
      <c r="B92" s="184"/>
      <c r="C92" s="150"/>
      <c r="D92" s="150"/>
      <c r="E92" s="120"/>
      <c r="F92" s="137"/>
      <c r="G92" s="121"/>
    </row>
    <row r="93" spans="2:7" ht="15">
      <c r="C93" s="23"/>
    </row>
    <row r="94" spans="2:7" ht="15">
      <c r="C94" s="23"/>
    </row>
    <row r="95" spans="2:7" ht="15">
      <c r="C95" s="23"/>
    </row>
    <row r="96" spans="2:7" ht="15">
      <c r="C96" s="23"/>
    </row>
  </sheetData>
  <sheetProtection password="B943" sheet="1" objects="1" scenarios="1"/>
  <mergeCells count="25">
    <mergeCell ref="C91:F91"/>
    <mergeCell ref="C65:F65"/>
    <mergeCell ref="E30:E31"/>
    <mergeCell ref="E59:E60"/>
    <mergeCell ref="A1:E1"/>
    <mergeCell ref="C61:F61"/>
    <mergeCell ref="F4:G4"/>
    <mergeCell ref="A4:C4"/>
    <mergeCell ref="B7:B8"/>
    <mergeCell ref="C7:C8"/>
    <mergeCell ref="C53:D53"/>
    <mergeCell ref="B5:G5"/>
    <mergeCell ref="B59:B60"/>
    <mergeCell ref="C59:D60"/>
    <mergeCell ref="C56:F56"/>
    <mergeCell ref="B30:B31"/>
    <mergeCell ref="C30:D31"/>
    <mergeCell ref="B88:E89"/>
    <mergeCell ref="C77:F77"/>
    <mergeCell ref="C81:F81"/>
    <mergeCell ref="C85:F85"/>
    <mergeCell ref="C69:F69"/>
    <mergeCell ref="B72:B73"/>
    <mergeCell ref="C72:D73"/>
    <mergeCell ref="E72:E73"/>
  </mergeCells>
  <conditionalFormatting sqref="C91">
    <cfRule type="containsText" dxfId="32" priority="6" operator="containsText" text="FALSE">
      <formula>NOT(ISERROR(SEARCH("FALSE",C91)))</formula>
    </cfRule>
  </conditionalFormatting>
  <conditionalFormatting sqref="C91">
    <cfRule type="containsText" dxfId="31" priority="4" operator="containsText" text="TRUE">
      <formula>NOT(ISERROR(SEARCH("TRUE",C91)))</formula>
    </cfRule>
    <cfRule type="containsText" dxfId="30" priority="5" operator="containsText" text="FALSE">
      <formula>NOT(ISERROR(SEARCH("FALSE",C91)))</formula>
    </cfRule>
  </conditionalFormatting>
  <conditionalFormatting sqref="C91">
    <cfRule type="containsText" dxfId="29" priority="2" operator="containsText" text="TRUE">
      <formula>NOT(ISERROR(SEARCH("TRUE",C91)))</formula>
    </cfRule>
    <cfRule type="containsText" dxfId="28" priority="3" operator="containsText" text="FALSE">
      <formula>NOT(ISERROR(SEARCH("FALSE",C91)))</formula>
    </cfRule>
  </conditionalFormatting>
  <conditionalFormatting sqref="C91">
    <cfRule type="containsText" dxfId="27" priority="1" operator="containsText" text="FALSE">
      <formula>NOT(ISERROR(SEARCH("FALSE",C91)))</formula>
    </cfRule>
  </conditionalFormatting>
  <dataValidations xWindow="565" yWindow="299" count="3">
    <dataValidation type="whole" operator="greaterThanOrEqual" allowBlank="1" showInputMessage="1" showErrorMessage="1" promptTitle="Input data" prompt="Insert non-negative integer value" sqref="C76 C96 C93 C68 C84 D13:E13 D24:F24 D22:F22 C64 D18:E18 D55:E55 F26">
      <formula1>0</formula1>
    </dataValidation>
    <dataValidation type="list" allowBlank="1" showInputMessage="1" showErrorMessage="1" sqref="C80">
      <formula1>$J$6:$J$9</formula1>
    </dataValidation>
    <dataValidation operator="greaterThanOrEqual" allowBlank="1" showInputMessage="1" showErrorMessage="1" promptTitle="Input data" prompt="Insert an integer value" sqref="D26 E26"/>
  </dataValidations>
  <pageMargins left="0.70866141732283472" right="0.70866141732283472" top="0.74803149606299213" bottom="0.74803149606299213" header="0.31496062992125984" footer="0.31496062992125984"/>
  <pageSetup paperSize="9" scale="63" orientation="portrait" cellComments="asDisplayed" r:id="rId1"/>
  <rowBreaks count="1" manualBreakCount="1">
    <brk id="58" max="7" man="1"/>
  </rowBreaks>
  <drawing r:id="rId2"/>
</worksheet>
</file>

<file path=xl/worksheets/sheet7.xml><?xml version="1.0" encoding="utf-8"?>
<worksheet xmlns="http://schemas.openxmlformats.org/spreadsheetml/2006/main" xmlns:r="http://schemas.openxmlformats.org/officeDocument/2006/relationships">
  <dimension ref="A1:F88"/>
  <sheetViews>
    <sheetView view="pageBreakPreview" zoomScale="130" zoomScaleNormal="100" zoomScaleSheetLayoutView="130" workbookViewId="0">
      <selection activeCell="E54" sqref="E54:E58"/>
    </sheetView>
  </sheetViews>
  <sheetFormatPr defaultRowHeight="15"/>
  <cols>
    <col min="1" max="1" width="5.7109375" style="23" customWidth="1"/>
    <col min="2" max="2" width="9.42578125" style="81" customWidth="1"/>
    <col min="3" max="3" width="66.5703125" style="106" customWidth="1"/>
    <col min="4" max="4" width="20.7109375" style="81" customWidth="1"/>
    <col min="5" max="5" width="6.85546875" style="23" customWidth="1"/>
    <col min="6" max="6" width="7.5703125" style="23" customWidth="1"/>
    <col min="7" max="16384" width="9.140625" style="81"/>
  </cols>
  <sheetData>
    <row r="1" spans="1:5" ht="15.75" customHeight="1">
      <c r="A1" s="281" t="s">
        <v>844</v>
      </c>
      <c r="B1" s="281"/>
      <c r="C1" s="281"/>
      <c r="D1" s="281"/>
      <c r="E1" s="281"/>
    </row>
    <row r="2" spans="1:5">
      <c r="B2" s="23"/>
      <c r="C2" s="22"/>
      <c r="D2" s="23"/>
    </row>
    <row r="3" spans="1:5">
      <c r="B3" s="23"/>
      <c r="C3" s="22"/>
      <c r="D3" s="23"/>
    </row>
    <row r="4" spans="1:5" ht="18.75">
      <c r="A4" s="321" t="s">
        <v>118</v>
      </c>
      <c r="B4" s="321"/>
      <c r="C4" s="321"/>
      <c r="D4" s="358"/>
      <c r="E4" s="358"/>
    </row>
    <row r="5" spans="1:5" ht="31.5" customHeight="1">
      <c r="A5" s="269"/>
      <c r="B5" s="304" t="s">
        <v>466</v>
      </c>
      <c r="C5" s="304"/>
      <c r="D5" s="304"/>
      <c r="E5" s="304"/>
    </row>
    <row r="6" spans="1:5">
      <c r="B6" s="23"/>
      <c r="C6" s="22"/>
      <c r="D6" s="23"/>
    </row>
    <row r="7" spans="1:5" ht="15" customHeight="1">
      <c r="B7" s="275"/>
      <c r="C7" s="297"/>
      <c r="D7" s="297"/>
      <c r="E7" s="129"/>
    </row>
    <row r="8" spans="1:5" ht="15.75">
      <c r="B8" s="46">
        <v>1</v>
      </c>
      <c r="C8" s="271" t="s">
        <v>175</v>
      </c>
      <c r="D8" s="259"/>
      <c r="E8" s="31"/>
    </row>
    <row r="9" spans="1:5" ht="15.75">
      <c r="B9" s="46"/>
      <c r="C9" s="271"/>
      <c r="D9" s="259"/>
      <c r="E9" s="31"/>
    </row>
    <row r="10" spans="1:5" ht="17.25" customHeight="1" thickBot="1">
      <c r="B10" s="38" t="s">
        <v>63</v>
      </c>
      <c r="C10" s="259" t="s">
        <v>904</v>
      </c>
      <c r="D10" s="30"/>
      <c r="E10" s="31"/>
    </row>
    <row r="11" spans="1:5" ht="16.5" thickBot="1">
      <c r="B11" s="143"/>
      <c r="C11" s="5"/>
      <c r="D11" s="30"/>
      <c r="E11" s="31"/>
    </row>
    <row r="12" spans="1:5">
      <c r="B12" s="143"/>
      <c r="C12" s="30"/>
      <c r="D12" s="144"/>
      <c r="E12" s="31"/>
    </row>
    <row r="13" spans="1:5" ht="32.25" customHeight="1" thickBot="1">
      <c r="B13" s="38" t="s">
        <v>64</v>
      </c>
      <c r="C13" s="300" t="s">
        <v>176</v>
      </c>
      <c r="D13" s="300"/>
      <c r="E13" s="31"/>
    </row>
    <row r="14" spans="1:5" ht="16.5" thickBot="1">
      <c r="B14" s="143"/>
      <c r="C14" s="170"/>
      <c r="D14" s="30"/>
      <c r="E14" s="31"/>
    </row>
    <row r="15" spans="1:5" ht="196.5" customHeight="1">
      <c r="B15" s="47"/>
      <c r="C15" s="304" t="s">
        <v>501</v>
      </c>
      <c r="D15" s="304"/>
      <c r="E15" s="31"/>
    </row>
    <row r="16" spans="1:5" ht="15" customHeight="1">
      <c r="B16" s="141"/>
      <c r="C16" s="145"/>
      <c r="D16" s="145"/>
      <c r="E16" s="121"/>
    </row>
    <row r="17" spans="1:6" ht="15" customHeight="1">
      <c r="B17" s="140"/>
      <c r="C17" s="270"/>
      <c r="D17" s="270"/>
      <c r="E17" s="30"/>
    </row>
    <row r="18" spans="1:6" ht="15.75">
      <c r="B18" s="146"/>
      <c r="C18" s="142"/>
      <c r="D18" s="279"/>
      <c r="E18" s="129"/>
    </row>
    <row r="19" spans="1:6" ht="18.75" customHeight="1" thickBot="1">
      <c r="B19" s="46">
        <v>2</v>
      </c>
      <c r="C19" s="259" t="s">
        <v>905</v>
      </c>
      <c r="D19" s="280"/>
      <c r="E19" s="31"/>
    </row>
    <row r="20" spans="1:6" ht="15" customHeight="1" thickBot="1">
      <c r="B20" s="32"/>
      <c r="C20" s="5"/>
      <c r="D20" s="280"/>
      <c r="E20" s="31"/>
    </row>
    <row r="21" spans="1:6" ht="30" customHeight="1">
      <c r="B21" s="32"/>
      <c r="C21" s="343" t="s">
        <v>195</v>
      </c>
      <c r="D21" s="343"/>
      <c r="E21" s="31"/>
    </row>
    <row r="22" spans="1:6">
      <c r="B22" s="136"/>
      <c r="C22" s="145"/>
      <c r="D22" s="145"/>
      <c r="E22" s="121"/>
    </row>
    <row r="23" spans="1:6">
      <c r="B23" s="30"/>
      <c r="C23" s="270"/>
      <c r="D23" s="270"/>
      <c r="E23" s="30"/>
    </row>
    <row r="24" spans="1:6" ht="15.75">
      <c r="B24" s="147"/>
      <c r="C24" s="148"/>
      <c r="D24" s="149"/>
      <c r="E24" s="129"/>
    </row>
    <row r="25" spans="1:6" ht="27.75" customHeight="1" thickBot="1">
      <c r="B25" s="276">
        <v>3</v>
      </c>
      <c r="C25" s="259" t="s">
        <v>906</v>
      </c>
      <c r="D25" s="280"/>
      <c r="E25" s="31"/>
    </row>
    <row r="26" spans="1:6" ht="16.5" thickBot="1">
      <c r="B26" s="32"/>
      <c r="C26" s="80"/>
      <c r="D26" s="30"/>
      <c r="E26" s="31"/>
    </row>
    <row r="27" spans="1:6" ht="30" customHeight="1">
      <c r="B27" s="32"/>
      <c r="C27" s="343" t="s">
        <v>909</v>
      </c>
      <c r="D27" s="343"/>
      <c r="E27" s="31"/>
    </row>
    <row r="28" spans="1:6" ht="15.75">
      <c r="B28" s="136"/>
      <c r="C28" s="150"/>
      <c r="D28" s="120"/>
      <c r="E28" s="121"/>
    </row>
    <row r="29" spans="1:6" s="144" customFormat="1" ht="15.75">
      <c r="A29" s="30"/>
      <c r="B29" s="30"/>
      <c r="C29" s="115"/>
      <c r="D29" s="30"/>
      <c r="E29" s="30"/>
      <c r="F29" s="30"/>
    </row>
    <row r="30" spans="1:6">
      <c r="B30" s="356">
        <v>4</v>
      </c>
      <c r="C30" s="297" t="s">
        <v>90</v>
      </c>
      <c r="D30" s="297"/>
      <c r="E30" s="359"/>
    </row>
    <row r="31" spans="1:6">
      <c r="B31" s="357"/>
      <c r="C31" s="300"/>
      <c r="D31" s="300"/>
      <c r="E31" s="360"/>
    </row>
    <row r="32" spans="1:6" ht="15.75" customHeight="1" thickBot="1">
      <c r="B32" s="276" t="s">
        <v>26</v>
      </c>
      <c r="C32" s="259" t="s">
        <v>907</v>
      </c>
      <c r="D32" s="30"/>
      <c r="E32" s="31"/>
    </row>
    <row r="33" spans="2:5" ht="16.5" thickBot="1">
      <c r="B33" s="38"/>
      <c r="C33" s="80"/>
      <c r="D33" s="30"/>
      <c r="E33" s="31"/>
    </row>
    <row r="34" spans="2:5" ht="84.75" customHeight="1">
      <c r="B34" s="38"/>
      <c r="C34" s="304" t="s">
        <v>802</v>
      </c>
      <c r="D34" s="304"/>
      <c r="E34" s="31"/>
    </row>
    <row r="35" spans="2:5" ht="15.75">
      <c r="B35" s="38"/>
      <c r="C35" s="187"/>
      <c r="D35" s="187"/>
      <c r="E35" s="31"/>
    </row>
    <row r="36" spans="2:5" ht="21" customHeight="1" thickBot="1">
      <c r="B36" s="276" t="s">
        <v>27</v>
      </c>
      <c r="C36" s="259" t="s">
        <v>129</v>
      </c>
      <c r="D36" s="30"/>
      <c r="E36" s="31"/>
    </row>
    <row r="37" spans="2:5" ht="16.5" thickBot="1">
      <c r="B37" s="32"/>
      <c r="C37" s="80"/>
      <c r="D37" s="144"/>
      <c r="E37" s="31"/>
    </row>
    <row r="38" spans="2:5" ht="45" customHeight="1">
      <c r="B38" s="32"/>
      <c r="C38" s="304" t="s">
        <v>458</v>
      </c>
      <c r="D38" s="304"/>
      <c r="E38" s="31"/>
    </row>
    <row r="39" spans="2:5">
      <c r="B39" s="136"/>
      <c r="C39" s="151"/>
      <c r="D39" s="120"/>
      <c r="E39" s="121"/>
    </row>
    <row r="40" spans="2:5">
      <c r="B40" s="23"/>
      <c r="C40" s="22"/>
      <c r="D40" s="23"/>
    </row>
    <row r="41" spans="2:5">
      <c r="B41" s="356">
        <v>5</v>
      </c>
      <c r="C41" s="297" t="s">
        <v>80</v>
      </c>
      <c r="D41" s="297"/>
      <c r="E41" s="129"/>
    </row>
    <row r="42" spans="2:5">
      <c r="B42" s="357"/>
      <c r="C42" s="300"/>
      <c r="D42" s="300"/>
      <c r="E42" s="31"/>
    </row>
    <row r="43" spans="2:5" ht="24" customHeight="1" thickBot="1">
      <c r="B43" s="276" t="s">
        <v>41</v>
      </c>
      <c r="C43" s="259" t="s">
        <v>82</v>
      </c>
      <c r="D43" s="280"/>
      <c r="E43" s="31"/>
    </row>
    <row r="44" spans="2:5" ht="15" customHeight="1" thickBot="1">
      <c r="B44" s="276"/>
      <c r="C44" s="170"/>
      <c r="D44" s="280"/>
      <c r="E44" s="31"/>
    </row>
    <row r="45" spans="2:5" ht="21.75" customHeight="1">
      <c r="B45" s="32"/>
      <c r="C45" s="343" t="s">
        <v>196</v>
      </c>
      <c r="D45" s="343"/>
      <c r="E45" s="31"/>
    </row>
    <row r="46" spans="2:5" ht="43.5" customHeight="1">
      <c r="B46" s="32"/>
      <c r="C46" s="343" t="s">
        <v>199</v>
      </c>
      <c r="D46" s="343"/>
      <c r="E46" s="31"/>
    </row>
    <row r="47" spans="2:5" ht="15.75">
      <c r="B47" s="32"/>
      <c r="C47" s="152"/>
      <c r="D47" s="30"/>
      <c r="E47" s="31"/>
    </row>
    <row r="48" spans="2:5" ht="16.5" thickBot="1">
      <c r="B48" s="276" t="s">
        <v>127</v>
      </c>
      <c r="C48" s="259" t="s">
        <v>81</v>
      </c>
      <c r="D48" s="30"/>
      <c r="E48" s="31"/>
    </row>
    <row r="49" spans="2:6" ht="16.5" thickBot="1">
      <c r="B49" s="276"/>
      <c r="C49" s="170"/>
      <c r="D49" s="30"/>
      <c r="E49" s="31"/>
    </row>
    <row r="50" spans="2:6">
      <c r="B50" s="32"/>
      <c r="C50" s="343" t="s">
        <v>83</v>
      </c>
      <c r="D50" s="343"/>
      <c r="E50" s="31"/>
    </row>
    <row r="51" spans="2:6">
      <c r="B51" s="32"/>
      <c r="C51" s="343" t="s">
        <v>908</v>
      </c>
      <c r="D51" s="343"/>
      <c r="E51" s="31"/>
    </row>
    <row r="52" spans="2:6" ht="15.75">
      <c r="B52" s="32"/>
      <c r="C52" s="115"/>
      <c r="D52" s="30"/>
      <c r="E52" s="31"/>
    </row>
    <row r="53" spans="2:6" ht="16.5" thickBot="1">
      <c r="B53" s="276" t="s">
        <v>157</v>
      </c>
      <c r="C53" s="300" t="s">
        <v>89</v>
      </c>
      <c r="D53" s="300"/>
      <c r="E53" s="31"/>
    </row>
    <row r="54" spans="2:6" ht="16.5" thickBot="1">
      <c r="B54" s="32"/>
      <c r="C54" s="95" t="s">
        <v>84</v>
      </c>
      <c r="D54" s="170"/>
      <c r="E54" s="350" t="str">
        <f>IF(D54="YES","YES",IF(D55="YES","YES",IF(D56="YES","YES",IF(D57="YES","YES",IF(D58="YES","YES","NO")))))</f>
        <v>NO</v>
      </c>
      <c r="F54" s="153"/>
    </row>
    <row r="55" spans="2:6" ht="16.5" thickBot="1">
      <c r="B55" s="32"/>
      <c r="C55" s="95" t="s">
        <v>85</v>
      </c>
      <c r="D55" s="170"/>
      <c r="E55" s="351"/>
    </row>
    <row r="56" spans="2:6" ht="16.5" thickBot="1">
      <c r="B56" s="32"/>
      <c r="C56" s="95" t="s">
        <v>86</v>
      </c>
      <c r="D56" s="170"/>
      <c r="E56" s="351"/>
    </row>
    <row r="57" spans="2:6" ht="16.5" thickBot="1">
      <c r="B57" s="32"/>
      <c r="C57" s="95" t="s">
        <v>87</v>
      </c>
      <c r="D57" s="170"/>
      <c r="E57" s="351"/>
    </row>
    <row r="58" spans="2:6" ht="16.5" thickBot="1">
      <c r="B58" s="32"/>
      <c r="C58" s="95" t="s">
        <v>88</v>
      </c>
      <c r="D58" s="170"/>
      <c r="E58" s="352"/>
    </row>
    <row r="59" spans="2:6" ht="49.5" customHeight="1">
      <c r="B59" s="32"/>
      <c r="C59" s="95"/>
      <c r="D59" s="130" t="s">
        <v>83</v>
      </c>
      <c r="E59" s="31"/>
    </row>
    <row r="60" spans="2:6" ht="15.75">
      <c r="B60" s="32"/>
      <c r="C60" s="95"/>
      <c r="D60" s="154"/>
      <c r="E60" s="31"/>
    </row>
    <row r="61" spans="2:6" ht="32.25" customHeight="1" thickBot="1">
      <c r="B61" s="276" t="s">
        <v>857</v>
      </c>
      <c r="C61" s="300" t="s">
        <v>177</v>
      </c>
      <c r="D61" s="300"/>
      <c r="E61" s="31"/>
    </row>
    <row r="62" spans="2:6" ht="16.5" thickBot="1">
      <c r="B62" s="276"/>
      <c r="C62" s="170"/>
      <c r="D62" s="30"/>
      <c r="E62" s="31"/>
    </row>
    <row r="63" spans="2:6">
      <c r="B63" s="32"/>
      <c r="C63" s="343" t="s">
        <v>911</v>
      </c>
      <c r="D63" s="343"/>
      <c r="E63" s="31"/>
    </row>
    <row r="64" spans="2:6" ht="26.25" customHeight="1">
      <c r="B64" s="32"/>
      <c r="C64" s="343" t="s">
        <v>910</v>
      </c>
      <c r="D64" s="343"/>
      <c r="E64" s="31"/>
    </row>
    <row r="65" spans="2:5">
      <c r="B65" s="136"/>
      <c r="C65" s="151"/>
      <c r="D65" s="120"/>
      <c r="E65" s="121"/>
    </row>
    <row r="66" spans="2:5">
      <c r="B66" s="23"/>
      <c r="C66" s="22"/>
      <c r="D66" s="23"/>
    </row>
    <row r="67" spans="2:5">
      <c r="B67" s="23"/>
      <c r="C67" s="22"/>
      <c r="D67" s="23"/>
    </row>
    <row r="68" spans="2:5" ht="15.75">
      <c r="B68" s="305">
        <v>6</v>
      </c>
      <c r="C68" s="297" t="s">
        <v>912</v>
      </c>
      <c r="D68" s="155"/>
      <c r="E68" s="257"/>
    </row>
    <row r="69" spans="2:5" ht="15.75">
      <c r="B69" s="306"/>
      <c r="C69" s="300"/>
      <c r="D69" s="30"/>
      <c r="E69" s="260"/>
    </row>
    <row r="70" spans="2:5" ht="15.75">
      <c r="B70" s="265"/>
      <c r="C70" s="259"/>
      <c r="D70" s="30"/>
      <c r="E70" s="260"/>
    </row>
    <row r="71" spans="2:5" ht="16.5" thickBot="1">
      <c r="B71" s="276" t="s">
        <v>93</v>
      </c>
      <c r="C71" s="300" t="s">
        <v>197</v>
      </c>
      <c r="D71" s="300"/>
      <c r="E71" s="31"/>
    </row>
    <row r="72" spans="2:5" ht="16.5" thickBot="1">
      <c r="B72" s="32"/>
      <c r="C72" s="5"/>
      <c r="D72" s="30"/>
      <c r="E72" s="31"/>
    </row>
    <row r="73" spans="2:5" ht="42" customHeight="1">
      <c r="B73" s="32"/>
      <c r="C73" s="343" t="s">
        <v>913</v>
      </c>
      <c r="D73" s="343"/>
      <c r="E73" s="31"/>
    </row>
    <row r="74" spans="2:5" ht="15.75">
      <c r="B74" s="32"/>
      <c r="C74" s="115"/>
      <c r="D74" s="30"/>
      <c r="E74" s="31"/>
    </row>
    <row r="75" spans="2:5" ht="31.5" customHeight="1" thickBot="1">
      <c r="B75" s="276" t="s">
        <v>94</v>
      </c>
      <c r="C75" s="300" t="s">
        <v>130</v>
      </c>
      <c r="D75" s="300"/>
      <c r="E75" s="31"/>
    </row>
    <row r="76" spans="2:5" ht="16.5" thickBot="1">
      <c r="B76" s="276"/>
      <c r="C76" s="95" t="s">
        <v>131</v>
      </c>
      <c r="D76" s="170"/>
      <c r="E76" s="353">
        <f>COUNTIF(D76:D78,"YES")/3</f>
        <v>0</v>
      </c>
    </row>
    <row r="77" spans="2:5" ht="16.5" thickBot="1">
      <c r="B77" s="276"/>
      <c r="C77" s="95" t="s">
        <v>132</v>
      </c>
      <c r="D77" s="170"/>
      <c r="E77" s="354"/>
    </row>
    <row r="78" spans="2:5" ht="16.5" thickBot="1">
      <c r="B78" s="276"/>
      <c r="C78" s="95" t="s">
        <v>133</v>
      </c>
      <c r="D78" s="170"/>
      <c r="E78" s="355"/>
    </row>
    <row r="79" spans="2:5" ht="25.5">
      <c r="B79" s="32"/>
      <c r="C79" s="156"/>
      <c r="D79" s="130" t="s">
        <v>83</v>
      </c>
      <c r="E79" s="31"/>
    </row>
    <row r="80" spans="2:5" ht="15.75">
      <c r="B80" s="136"/>
      <c r="C80" s="97"/>
      <c r="D80" s="120"/>
      <c r="E80" s="121"/>
    </row>
    <row r="81" spans="2:5">
      <c r="B81" s="23"/>
      <c r="C81" s="22"/>
      <c r="D81" s="23"/>
    </row>
    <row r="82" spans="2:5">
      <c r="B82" s="296" t="s">
        <v>460</v>
      </c>
      <c r="C82" s="297"/>
      <c r="D82" s="297"/>
      <c r="E82" s="298"/>
    </row>
    <row r="83" spans="2:5">
      <c r="B83" s="299"/>
      <c r="C83" s="300"/>
      <c r="D83" s="300"/>
      <c r="E83" s="301"/>
    </row>
    <row r="84" spans="2:5" ht="15.75">
      <c r="B84" s="258"/>
      <c r="C84" s="259"/>
      <c r="D84" s="259"/>
      <c r="E84" s="260"/>
    </row>
    <row r="85" spans="2:5" ht="15.75">
      <c r="B85" s="265"/>
      <c r="C85" s="261" t="str">
        <f>IF(OR(ISBLANK(C11),ISBLANK(C14),ISBLANK(C20),ISBLANK(C26),ISBLANK(C33),ISBLANK(C37),ISBLANK(C44),ISBLANK(C49),ISBLANK(D54),ISBLANK(D55),ISBLANK(D56),ISBLANK(D57),ISBLANK(E54),ISBLANK(D58),ISBLANK(C62),ISBLANK(D76),ISBLANK(D77),ISBLANK(D78),ISBLANK(E76),ISBLANK(C72)),"FALSE","TRUE")</f>
        <v>FALSE</v>
      </c>
      <c r="D85" s="66"/>
      <c r="E85" s="260"/>
    </row>
    <row r="86" spans="2:5" ht="15.75">
      <c r="B86" s="184"/>
      <c r="C86" s="150"/>
      <c r="D86" s="150"/>
      <c r="E86" s="121"/>
    </row>
    <row r="87" spans="2:5">
      <c r="B87" s="23"/>
      <c r="C87" s="22"/>
      <c r="D87" s="23"/>
    </row>
    <row r="88" spans="2:5">
      <c r="B88" s="23"/>
      <c r="C88" s="22"/>
      <c r="D88" s="23"/>
    </row>
  </sheetData>
  <sheetProtection password="B943" sheet="1" objects="1" scenarios="1"/>
  <mergeCells count="32">
    <mergeCell ref="A1:E1"/>
    <mergeCell ref="C15:D15"/>
    <mergeCell ref="B5:E5"/>
    <mergeCell ref="B68:B69"/>
    <mergeCell ref="C68:C69"/>
    <mergeCell ref="B41:B42"/>
    <mergeCell ref="C41:D42"/>
    <mergeCell ref="A4:C4"/>
    <mergeCell ref="C7:D7"/>
    <mergeCell ref="D4:E4"/>
    <mergeCell ref="B30:B31"/>
    <mergeCell ref="C30:D31"/>
    <mergeCell ref="E30:E31"/>
    <mergeCell ref="C13:D13"/>
    <mergeCell ref="C53:D53"/>
    <mergeCell ref="C61:D61"/>
    <mergeCell ref="B82:E83"/>
    <mergeCell ref="C21:D21"/>
    <mergeCell ref="C27:D27"/>
    <mergeCell ref="C45:D45"/>
    <mergeCell ref="C46:D46"/>
    <mergeCell ref="C50:D50"/>
    <mergeCell ref="C38:D38"/>
    <mergeCell ref="E54:E58"/>
    <mergeCell ref="C34:D34"/>
    <mergeCell ref="E76:E78"/>
    <mergeCell ref="C71:D71"/>
    <mergeCell ref="C75:D75"/>
    <mergeCell ref="C51:D51"/>
    <mergeCell ref="C63:D63"/>
    <mergeCell ref="C64:D64"/>
    <mergeCell ref="C73:D73"/>
  </mergeCells>
  <conditionalFormatting sqref="C85">
    <cfRule type="containsText" dxfId="26" priority="6" operator="containsText" text="FALSE">
      <formula>NOT(ISERROR(SEARCH("FALSE",C85)))</formula>
    </cfRule>
  </conditionalFormatting>
  <conditionalFormatting sqref="C85">
    <cfRule type="containsText" dxfId="25" priority="4" operator="containsText" text="TRUE">
      <formula>NOT(ISERROR(SEARCH("TRUE",C85)))</formula>
    </cfRule>
    <cfRule type="containsText" dxfId="24" priority="5" operator="containsText" text="FALSE">
      <formula>NOT(ISERROR(SEARCH("FALSE",C85)))</formula>
    </cfRule>
  </conditionalFormatting>
  <conditionalFormatting sqref="C85">
    <cfRule type="containsText" dxfId="23" priority="2" operator="containsText" text="TRUE">
      <formula>NOT(ISERROR(SEARCH("TRUE",C85)))</formula>
    </cfRule>
    <cfRule type="containsText" dxfId="22" priority="3" operator="containsText" text="FALSE">
      <formula>NOT(ISERROR(SEARCH("FALSE",C85)))</formula>
    </cfRule>
  </conditionalFormatting>
  <conditionalFormatting sqref="C85">
    <cfRule type="containsText" dxfId="21" priority="1" operator="containsText" text="FALSE">
      <formula>NOT(ISERROR(SEARCH("FALSE",C85)))</formula>
    </cfRule>
  </conditionalFormatting>
  <dataValidations xWindow="545" yWindow="378" count="3">
    <dataValidation type="list" allowBlank="1" showInputMessage="1" showErrorMessage="1" sqref="D54:D58 D76:D78 C44 C49 C62 C14">
      <formula1>"Yes, No"</formula1>
    </dataValidation>
    <dataValidation type="whole" operator="greaterThanOrEqual" allowBlank="1" showInputMessage="1" showErrorMessage="1" promptTitle="Input data" prompt="Insert non-negative integer value" sqref="C72 C11">
      <formula1>0</formula1>
    </dataValidation>
    <dataValidation allowBlank="1" showInputMessage="1" showErrorMessage="1" promptTitle="Input data" prompt="Insert non-negative integer value" sqref="C33 C20 C26 C37"/>
  </dataValidations>
  <pageMargins left="0.70866141732283472" right="0.70866141732283472" top="0.74803149606299213" bottom="0.74803149606299213" header="0.31496062992125984" footer="0.31496062992125984"/>
  <pageSetup paperSize="9" scale="60" orientation="portrait" cellComments="asDisplayed" r:id="rId1"/>
  <rowBreaks count="1" manualBreakCount="1">
    <brk id="52" max="5" man="1"/>
  </rowBreaks>
  <drawing r:id="rId2"/>
</worksheet>
</file>

<file path=xl/worksheets/sheet8.xml><?xml version="1.0" encoding="utf-8"?>
<worksheet xmlns="http://schemas.openxmlformats.org/spreadsheetml/2006/main" xmlns:r="http://schemas.openxmlformats.org/officeDocument/2006/relationships">
  <dimension ref="A1:BB42"/>
  <sheetViews>
    <sheetView view="pageBreakPreview" zoomScale="120" zoomScaleNormal="100" zoomScaleSheetLayoutView="120" workbookViewId="0">
      <selection activeCell="C27" sqref="C27:C28"/>
    </sheetView>
  </sheetViews>
  <sheetFormatPr defaultRowHeight="15.75"/>
  <cols>
    <col min="1" max="1" width="4" style="23" customWidth="1"/>
    <col min="2" max="2" width="15" style="23" customWidth="1"/>
    <col min="3" max="3" width="61.5703125" style="6" customWidth="1"/>
    <col min="4" max="4" width="16.5703125" style="23" customWidth="1"/>
    <col min="5" max="5" width="8.5703125" style="23" customWidth="1"/>
    <col min="6" max="6" width="5.7109375" style="23" customWidth="1"/>
    <col min="7" max="51" width="9.140625" style="81"/>
    <col min="52" max="52" width="11.42578125" style="81" customWidth="1"/>
    <col min="53" max="53" width="21.5703125" style="81" customWidth="1"/>
    <col min="54" max="16384" width="9.140625" style="81"/>
  </cols>
  <sheetData>
    <row r="1" spans="1:54" ht="15.75" customHeight="1">
      <c r="A1" s="281" t="s">
        <v>844</v>
      </c>
      <c r="B1" s="281"/>
      <c r="C1" s="281"/>
      <c r="D1" s="281"/>
      <c r="E1" s="281"/>
    </row>
    <row r="4" spans="1:54" ht="18.75">
      <c r="A4" s="321" t="s">
        <v>120</v>
      </c>
      <c r="B4" s="321"/>
      <c r="C4" s="321"/>
      <c r="D4" s="358"/>
      <c r="E4" s="358"/>
      <c r="BB4" s="157"/>
    </row>
    <row r="5" spans="1:54" ht="18.75" customHeight="1">
      <c r="A5" s="269"/>
      <c r="B5" s="304" t="s">
        <v>803</v>
      </c>
      <c r="C5" s="304"/>
      <c r="D5" s="304"/>
      <c r="E5" s="304"/>
      <c r="BB5" s="157"/>
    </row>
    <row r="6" spans="1:54" ht="14.25" customHeight="1">
      <c r="B6" s="120"/>
      <c r="C6" s="97"/>
      <c r="D6" s="120"/>
      <c r="E6" s="120"/>
      <c r="BB6" s="157"/>
    </row>
    <row r="7" spans="1:54" ht="15">
      <c r="B7" s="305">
        <v>1</v>
      </c>
      <c r="C7" s="297" t="s">
        <v>804</v>
      </c>
      <c r="D7" s="149"/>
      <c r="E7" s="129"/>
    </row>
    <row r="8" spans="1:54" ht="17.25" customHeight="1">
      <c r="B8" s="306"/>
      <c r="C8" s="300"/>
      <c r="D8" s="30"/>
      <c r="E8" s="31"/>
    </row>
    <row r="9" spans="1:54" ht="15" customHeight="1">
      <c r="B9" s="32"/>
      <c r="C9" s="95"/>
      <c r="D9" s="30"/>
      <c r="E9" s="31"/>
    </row>
    <row r="10" spans="1:54" ht="34.5" customHeight="1" thickBot="1">
      <c r="B10" s="276" t="s">
        <v>63</v>
      </c>
      <c r="C10" s="303" t="s">
        <v>198</v>
      </c>
      <c r="D10" s="303"/>
      <c r="E10" s="31"/>
    </row>
    <row r="11" spans="1:54" ht="16.5" thickBot="1">
      <c r="B11" s="32"/>
      <c r="C11" s="170"/>
      <c r="D11" s="30"/>
      <c r="E11" s="31"/>
    </row>
    <row r="12" spans="1:54" ht="38.25" customHeight="1">
      <c r="B12" s="32"/>
      <c r="C12" s="343" t="s">
        <v>914</v>
      </c>
      <c r="D12" s="343"/>
      <c r="E12" s="31"/>
    </row>
    <row r="13" spans="1:54">
      <c r="B13" s="136"/>
      <c r="C13" s="119"/>
      <c r="D13" s="120"/>
      <c r="E13" s="121"/>
    </row>
    <row r="14" spans="1:54">
      <c r="B14" s="158"/>
      <c r="C14" s="98"/>
      <c r="D14" s="158"/>
      <c r="E14" s="158"/>
    </row>
    <row r="15" spans="1:54" ht="15">
      <c r="B15" s="305">
        <v>2</v>
      </c>
      <c r="C15" s="297" t="s">
        <v>843</v>
      </c>
      <c r="D15" s="149"/>
      <c r="E15" s="129"/>
    </row>
    <row r="16" spans="1:54" ht="15">
      <c r="B16" s="306"/>
      <c r="C16" s="300"/>
      <c r="D16" s="30"/>
      <c r="E16" s="31"/>
    </row>
    <row r="17" spans="2:5">
      <c r="B17" s="265"/>
      <c r="C17" s="259"/>
      <c r="D17" s="30"/>
      <c r="E17" s="31"/>
    </row>
    <row r="18" spans="2:5" ht="16.5" thickBot="1">
      <c r="B18" s="276" t="s">
        <v>10</v>
      </c>
      <c r="C18" s="300" t="s">
        <v>915</v>
      </c>
      <c r="D18" s="300"/>
      <c r="E18" s="31"/>
    </row>
    <row r="19" spans="2:5" ht="16.5" thickBot="1">
      <c r="B19" s="32"/>
      <c r="C19" s="5"/>
      <c r="D19" s="30"/>
      <c r="E19" s="31"/>
    </row>
    <row r="20" spans="2:5" ht="28.5" customHeight="1">
      <c r="B20" s="32"/>
      <c r="C20" s="304" t="s">
        <v>502</v>
      </c>
      <c r="D20" s="304"/>
      <c r="E20" s="31"/>
    </row>
    <row r="21" spans="2:5" ht="15">
      <c r="B21" s="32"/>
      <c r="C21" s="187"/>
      <c r="D21" s="187"/>
      <c r="E21" s="31"/>
    </row>
    <row r="22" spans="2:5" ht="16.5" thickBot="1">
      <c r="B22" s="276" t="s">
        <v>11</v>
      </c>
      <c r="C22" s="300" t="s">
        <v>829</v>
      </c>
      <c r="D22" s="300"/>
      <c r="E22" s="31"/>
    </row>
    <row r="23" spans="2:5" ht="16.5" thickBot="1">
      <c r="B23" s="32"/>
      <c r="C23" s="170"/>
      <c r="D23" s="30"/>
      <c r="E23" s="31"/>
    </row>
    <row r="24" spans="2:5" ht="15">
      <c r="B24" s="32"/>
      <c r="C24" s="159" t="s">
        <v>83</v>
      </c>
      <c r="D24" s="30"/>
      <c r="E24" s="31"/>
    </row>
    <row r="25" spans="2:5">
      <c r="B25" s="136"/>
      <c r="C25" s="97"/>
      <c r="D25" s="120"/>
      <c r="E25" s="121"/>
    </row>
    <row r="27" spans="2:5" ht="15" customHeight="1">
      <c r="B27" s="305">
        <v>3</v>
      </c>
      <c r="C27" s="297" t="s">
        <v>968</v>
      </c>
      <c r="D27" s="155"/>
      <c r="E27" s="129"/>
    </row>
    <row r="28" spans="2:5" ht="15" customHeight="1">
      <c r="B28" s="306"/>
      <c r="C28" s="300"/>
      <c r="D28" s="30"/>
      <c r="E28" s="31"/>
    </row>
    <row r="29" spans="2:5" ht="15" customHeight="1">
      <c r="B29" s="265"/>
      <c r="C29" s="259"/>
      <c r="D29" s="30"/>
      <c r="E29" s="31"/>
    </row>
    <row r="30" spans="2:5" ht="16.5" thickBot="1">
      <c r="B30" s="276" t="s">
        <v>13</v>
      </c>
      <c r="C30" s="259" t="s">
        <v>916</v>
      </c>
      <c r="D30" s="30"/>
      <c r="E30" s="31"/>
    </row>
    <row r="31" spans="2:5" ht="16.5" thickBot="1">
      <c r="B31" s="32"/>
      <c r="C31" s="5"/>
      <c r="D31" s="30"/>
      <c r="E31" s="31"/>
    </row>
    <row r="32" spans="2:5">
      <c r="B32" s="136"/>
      <c r="C32" s="97"/>
      <c r="D32" s="120"/>
      <c r="E32" s="121"/>
    </row>
    <row r="34" spans="2:53" ht="15">
      <c r="B34" s="296" t="s">
        <v>460</v>
      </c>
      <c r="C34" s="361"/>
      <c r="D34" s="361"/>
      <c r="E34" s="362"/>
    </row>
    <row r="35" spans="2:53" ht="15">
      <c r="B35" s="363"/>
      <c r="C35" s="364"/>
      <c r="D35" s="364"/>
      <c r="E35" s="365"/>
    </row>
    <row r="36" spans="2:53">
      <c r="B36" s="258"/>
      <c r="C36" s="259"/>
      <c r="D36" s="259"/>
      <c r="E36" s="260"/>
    </row>
    <row r="37" spans="2:53">
      <c r="B37" s="265"/>
      <c r="C37" s="261" t="str">
        <f>IF(OR(ISBLANK(C31),ISBLANK(C19),ISBLANK(C11),ISBLANK(C23)),"FALSE","TRUE")</f>
        <v>FALSE</v>
      </c>
      <c r="D37" s="66"/>
      <c r="E37" s="260"/>
    </row>
    <row r="38" spans="2:53">
      <c r="B38" s="184"/>
      <c r="C38" s="150"/>
      <c r="D38" s="150"/>
      <c r="E38" s="121"/>
    </row>
    <row r="39" spans="2:53">
      <c r="BA39" s="167" t="s">
        <v>158</v>
      </c>
    </row>
    <row r="40" spans="2:53" ht="15" customHeight="1">
      <c r="BA40" s="168" t="s">
        <v>832</v>
      </c>
    </row>
    <row r="41" spans="2:53" ht="17.25" customHeight="1">
      <c r="BA41" s="169" t="s">
        <v>159</v>
      </c>
    </row>
    <row r="42" spans="2:53">
      <c r="BA42" s="169"/>
    </row>
  </sheetData>
  <sheetProtection password="B943" sheet="1" objects="1" scenarios="1"/>
  <mergeCells count="16">
    <mergeCell ref="B34:E35"/>
    <mergeCell ref="C18:D18"/>
    <mergeCell ref="C22:D22"/>
    <mergeCell ref="C12:D12"/>
    <mergeCell ref="B15:B16"/>
    <mergeCell ref="C15:C16"/>
    <mergeCell ref="C20:D20"/>
    <mergeCell ref="B27:B28"/>
    <mergeCell ref="C27:C28"/>
    <mergeCell ref="A1:E1"/>
    <mergeCell ref="C10:D10"/>
    <mergeCell ref="D4:E4"/>
    <mergeCell ref="A4:C4"/>
    <mergeCell ref="C7:C8"/>
    <mergeCell ref="B7:B8"/>
    <mergeCell ref="B5:E5"/>
  </mergeCells>
  <conditionalFormatting sqref="C37">
    <cfRule type="containsText" dxfId="20" priority="6" operator="containsText" text="FALSE">
      <formula>NOT(ISERROR(SEARCH("FALSE",C37)))</formula>
    </cfRule>
  </conditionalFormatting>
  <conditionalFormatting sqref="C37">
    <cfRule type="containsText" dxfId="19" priority="4" operator="containsText" text="TRUE">
      <formula>NOT(ISERROR(SEARCH("TRUE",C37)))</formula>
    </cfRule>
    <cfRule type="containsText" dxfId="18" priority="5" operator="containsText" text="FALSE">
      <formula>NOT(ISERROR(SEARCH("FALSE",C37)))</formula>
    </cfRule>
  </conditionalFormatting>
  <conditionalFormatting sqref="C37">
    <cfRule type="containsText" dxfId="17" priority="2" operator="containsText" text="TRUE">
      <formula>NOT(ISERROR(SEARCH("TRUE",C37)))</formula>
    </cfRule>
    <cfRule type="containsText" dxfId="16" priority="3" operator="containsText" text="FALSE">
      <formula>NOT(ISERROR(SEARCH("FALSE",C37)))</formula>
    </cfRule>
  </conditionalFormatting>
  <conditionalFormatting sqref="C37">
    <cfRule type="containsText" dxfId="15" priority="1" operator="containsText" text="FALSE">
      <formula>NOT(ISERROR(SEARCH("FALSE",C37)))</formula>
    </cfRule>
  </conditionalFormatting>
  <dataValidations xWindow="524" yWindow="335" count="3">
    <dataValidation type="whole" operator="greaterThanOrEqual" allowBlank="1" showInputMessage="1" showErrorMessage="1" promptTitle="Input data" prompt="Insert non-negative integer value" sqref="C31 C19">
      <formula1>0</formula1>
    </dataValidation>
    <dataValidation type="list" allowBlank="1" showInputMessage="1" showErrorMessage="1" sqref="C23">
      <formula1>"Yes, No"</formula1>
    </dataValidation>
    <dataValidation type="list" allowBlank="1" showInputMessage="1" showErrorMessage="1" sqref="C11">
      <formula1>$BA$39:$BA$41</formula1>
    </dataValidation>
  </dataValidations>
  <pageMargins left="0.70866141732283472" right="0.70866141732283472" top="0.74803149606299213" bottom="0.74803149606299213" header="0.31496062992125984" footer="0.31496062992125984"/>
  <pageSetup paperSize="9" scale="78" orientation="portrait" cellComments="asDisplayed" r:id="rId1"/>
  <drawing r:id="rId2"/>
</worksheet>
</file>

<file path=xl/worksheets/sheet9.xml><?xml version="1.0" encoding="utf-8"?>
<worksheet xmlns="http://schemas.openxmlformats.org/spreadsheetml/2006/main" xmlns:r="http://schemas.openxmlformats.org/officeDocument/2006/relationships">
  <dimension ref="A1:E38"/>
  <sheetViews>
    <sheetView view="pageBreakPreview" topLeftCell="A16" zoomScale="120" zoomScaleNormal="100" zoomScaleSheetLayoutView="120" workbookViewId="0">
      <selection activeCell="C36" sqref="C36"/>
    </sheetView>
  </sheetViews>
  <sheetFormatPr defaultRowHeight="15"/>
  <cols>
    <col min="1" max="1" width="3.85546875" style="81" customWidth="1"/>
    <col min="2" max="2" width="11.28515625" style="81" customWidth="1"/>
    <col min="3" max="3" width="49.5703125" style="81" customWidth="1"/>
    <col min="4" max="16384" width="9.140625" style="81"/>
  </cols>
  <sheetData>
    <row r="1" spans="1:5" ht="15.75" customHeight="1">
      <c r="A1" s="281" t="s">
        <v>844</v>
      </c>
      <c r="B1" s="281"/>
      <c r="C1" s="281"/>
      <c r="D1" s="281"/>
      <c r="E1" s="281"/>
    </row>
    <row r="2" spans="1:5" ht="15.75">
      <c r="A2" s="23"/>
      <c r="B2" s="23"/>
      <c r="C2" s="160"/>
      <c r="D2" s="23"/>
      <c r="E2" s="23"/>
    </row>
    <row r="3" spans="1:5" ht="15.75">
      <c r="A3" s="23"/>
      <c r="B3" s="23"/>
      <c r="C3" s="160"/>
      <c r="D3" s="23"/>
      <c r="E3" s="23"/>
    </row>
    <row r="4" spans="1:5" ht="18.75">
      <c r="A4" s="321" t="s">
        <v>119</v>
      </c>
      <c r="B4" s="321"/>
      <c r="C4" s="321"/>
      <c r="D4" s="36"/>
      <c r="E4" s="22"/>
    </row>
    <row r="5" spans="1:5" ht="63.75" customHeight="1">
      <c r="A5" s="269"/>
      <c r="B5" s="368" t="s">
        <v>920</v>
      </c>
      <c r="C5" s="368"/>
      <c r="D5" s="368"/>
      <c r="E5" s="22"/>
    </row>
    <row r="6" spans="1:5" ht="15.75">
      <c r="A6" s="22"/>
      <c r="B6" s="22"/>
      <c r="C6" s="6"/>
      <c r="D6" s="22"/>
      <c r="E6" s="22"/>
    </row>
    <row r="7" spans="1:5">
      <c r="A7" s="22"/>
      <c r="B7" s="356">
        <v>1</v>
      </c>
      <c r="C7" s="297" t="s">
        <v>201</v>
      </c>
      <c r="D7" s="298"/>
      <c r="E7" s="22"/>
    </row>
    <row r="8" spans="1:5">
      <c r="A8" s="22"/>
      <c r="B8" s="357"/>
      <c r="C8" s="300"/>
      <c r="D8" s="301"/>
      <c r="E8" s="22"/>
    </row>
    <row r="9" spans="1:5" ht="15.75">
      <c r="A9" s="22"/>
      <c r="B9" s="12"/>
      <c r="C9" s="368" t="s">
        <v>917</v>
      </c>
      <c r="D9" s="369"/>
      <c r="E9" s="22"/>
    </row>
    <row r="10" spans="1:5" ht="15.75">
      <c r="A10" s="22"/>
      <c r="B10" s="12"/>
      <c r="C10" s="77"/>
      <c r="D10" s="78"/>
      <c r="E10" s="22"/>
    </row>
    <row r="11" spans="1:5" ht="16.5" thickBot="1">
      <c r="A11" s="22"/>
      <c r="B11" s="265" t="s">
        <v>63</v>
      </c>
      <c r="C11" s="259" t="s">
        <v>178</v>
      </c>
      <c r="D11" s="260"/>
      <c r="E11" s="22"/>
    </row>
    <row r="12" spans="1:5" ht="16.5" thickBot="1">
      <c r="A12" s="22"/>
      <c r="B12" s="91"/>
      <c r="C12" s="5"/>
      <c r="D12" s="14"/>
      <c r="E12" s="22"/>
    </row>
    <row r="13" spans="1:5" ht="15.75">
      <c r="A13" s="22"/>
      <c r="B13" s="20"/>
      <c r="C13" s="75"/>
      <c r="D13" s="14"/>
      <c r="E13" s="22"/>
    </row>
    <row r="14" spans="1:5" ht="16.5" thickBot="1">
      <c r="A14" s="52"/>
      <c r="B14" s="45" t="s">
        <v>78</v>
      </c>
      <c r="C14" s="74" t="s">
        <v>503</v>
      </c>
      <c r="D14" s="161"/>
      <c r="E14" s="22"/>
    </row>
    <row r="15" spans="1:5" ht="16.5" thickBot="1">
      <c r="A15" s="22"/>
      <c r="B15" s="91"/>
      <c r="C15" s="5"/>
      <c r="D15" s="14"/>
      <c r="E15" s="22"/>
    </row>
    <row r="16" spans="1:5" ht="15.75">
      <c r="A16" s="22"/>
      <c r="B16" s="20"/>
      <c r="C16" s="77"/>
      <c r="D16" s="14"/>
      <c r="E16" s="22"/>
    </row>
    <row r="17" spans="1:5" ht="16.5" thickBot="1">
      <c r="A17" s="22"/>
      <c r="B17" s="276" t="s">
        <v>64</v>
      </c>
      <c r="C17" s="259" t="s">
        <v>179</v>
      </c>
      <c r="D17" s="260"/>
      <c r="E17" s="22"/>
    </row>
    <row r="18" spans="1:5" ht="16.5" thickBot="1">
      <c r="A18" s="22"/>
      <c r="B18" s="276"/>
      <c r="C18" s="5"/>
      <c r="D18" s="260"/>
      <c r="E18" s="22"/>
    </row>
    <row r="19" spans="1:5" ht="67.5" customHeight="1">
      <c r="A19" s="22"/>
      <c r="B19" s="38"/>
      <c r="C19" s="368" t="s">
        <v>918</v>
      </c>
      <c r="D19" s="369"/>
      <c r="E19" s="22"/>
    </row>
    <row r="20" spans="1:5" ht="15.75">
      <c r="A20" s="22"/>
      <c r="B20" s="38"/>
      <c r="C20" s="53"/>
      <c r="D20" s="49"/>
      <c r="E20" s="22"/>
    </row>
    <row r="21" spans="1:5" ht="16.5" thickBot="1">
      <c r="A21" s="22"/>
      <c r="B21" s="45" t="s">
        <v>180</v>
      </c>
      <c r="C21" s="259" t="s">
        <v>504</v>
      </c>
      <c r="D21" s="14"/>
      <c r="E21" s="22"/>
    </row>
    <row r="22" spans="1:5" ht="16.5" thickBot="1">
      <c r="A22" s="22"/>
      <c r="B22" s="12"/>
      <c r="C22" s="5"/>
      <c r="D22" s="14"/>
      <c r="E22" s="22"/>
    </row>
    <row r="23" spans="1:5" ht="15.75">
      <c r="A23" s="22"/>
      <c r="B23" s="12"/>
      <c r="C23" s="77"/>
      <c r="D23" s="14"/>
      <c r="E23" s="22"/>
    </row>
    <row r="24" spans="1:5" ht="16.5" thickBot="1">
      <c r="A24" s="22"/>
      <c r="B24" s="265" t="s">
        <v>65</v>
      </c>
      <c r="C24" s="259" t="s">
        <v>830</v>
      </c>
      <c r="D24" s="73"/>
      <c r="E24" s="22"/>
    </row>
    <row r="25" spans="1:5" ht="16.5" thickBot="1">
      <c r="A25" s="22"/>
      <c r="B25" s="265"/>
      <c r="C25" s="5"/>
      <c r="D25" s="162"/>
      <c r="E25" s="22"/>
    </row>
    <row r="26" spans="1:5" ht="27" customHeight="1">
      <c r="A26" s="22"/>
      <c r="B26" s="265"/>
      <c r="C26" s="368" t="s">
        <v>919</v>
      </c>
      <c r="D26" s="369"/>
      <c r="E26" s="22"/>
    </row>
    <row r="27" spans="1:5" ht="15.75">
      <c r="A27" s="22"/>
      <c r="B27" s="265"/>
      <c r="C27" s="77"/>
      <c r="D27" s="162"/>
      <c r="E27" s="22"/>
    </row>
    <row r="28" spans="1:5" ht="16.5" thickBot="1">
      <c r="A28" s="22"/>
      <c r="B28" s="265" t="s">
        <v>77</v>
      </c>
      <c r="C28" s="259" t="s">
        <v>181</v>
      </c>
      <c r="D28" s="162"/>
      <c r="E28" s="22"/>
    </row>
    <row r="29" spans="1:5" ht="16.5" thickBot="1">
      <c r="A29" s="22"/>
      <c r="B29" s="265"/>
      <c r="C29" s="5"/>
      <c r="D29" s="162"/>
      <c r="E29" s="22"/>
    </row>
    <row r="30" spans="1:5" ht="45.75" customHeight="1">
      <c r="A30" s="22"/>
      <c r="B30" s="265"/>
      <c r="C30" s="368" t="s">
        <v>200</v>
      </c>
      <c r="D30" s="369"/>
      <c r="E30" s="22"/>
    </row>
    <row r="31" spans="1:5" ht="15.75">
      <c r="A31" s="23"/>
      <c r="B31" s="136"/>
      <c r="C31" s="366"/>
      <c r="D31" s="367"/>
      <c r="E31" s="23"/>
    </row>
    <row r="32" spans="1:5" ht="15.75">
      <c r="A32" s="23"/>
      <c r="B32" s="23"/>
      <c r="C32" s="160"/>
      <c r="D32" s="23"/>
      <c r="E32" s="23"/>
    </row>
    <row r="33" spans="1:5" ht="15" customHeight="1">
      <c r="A33" s="23"/>
      <c r="B33" s="296" t="s">
        <v>460</v>
      </c>
      <c r="C33" s="361"/>
      <c r="D33" s="361"/>
      <c r="E33" s="18"/>
    </row>
    <row r="34" spans="1:5" ht="15" customHeight="1">
      <c r="A34" s="23"/>
      <c r="B34" s="18"/>
      <c r="C34" s="280"/>
      <c r="D34" s="280"/>
      <c r="E34" s="18"/>
    </row>
    <row r="35" spans="1:5" ht="15.75">
      <c r="A35" s="23"/>
      <c r="B35" s="258"/>
      <c r="C35" s="259"/>
      <c r="D35" s="259"/>
      <c r="E35" s="258"/>
    </row>
    <row r="36" spans="1:5" ht="15.75">
      <c r="A36" s="23"/>
      <c r="B36" s="265"/>
      <c r="C36" s="261" t="str">
        <f>IF(OR(ISBLANK(C12),ISBLANK(C15),ISBLANK(C18),ISBLANK(C22),ISBLANK(C25),ISBLANK(C29)),"FALSE","TRUE")</f>
        <v>FALSE</v>
      </c>
      <c r="D36" s="66"/>
      <c r="E36" s="258"/>
    </row>
    <row r="37" spans="1:5" ht="15.75">
      <c r="A37" s="23"/>
      <c r="B37" s="184"/>
      <c r="C37" s="150"/>
      <c r="D37" s="150"/>
      <c r="E37" s="32"/>
    </row>
    <row r="38" spans="1:5">
      <c r="A38" s="23"/>
      <c r="B38" s="23"/>
      <c r="C38" s="23"/>
      <c r="D38" s="23"/>
    </row>
  </sheetData>
  <sheetProtection password="B943" sheet="1" objects="1" scenarios="1"/>
  <mergeCells count="11">
    <mergeCell ref="A1:E1"/>
    <mergeCell ref="B33:D33"/>
    <mergeCell ref="C31:D31"/>
    <mergeCell ref="A4:C4"/>
    <mergeCell ref="B7:B8"/>
    <mergeCell ref="C7:D8"/>
    <mergeCell ref="C9:D9"/>
    <mergeCell ref="C19:D19"/>
    <mergeCell ref="C30:D30"/>
    <mergeCell ref="B5:D5"/>
    <mergeCell ref="C26:D26"/>
  </mergeCells>
  <conditionalFormatting sqref="C36">
    <cfRule type="containsText" dxfId="14" priority="6" operator="containsText" text="FALSE">
      <formula>NOT(ISERROR(SEARCH("FALSE",C36)))</formula>
    </cfRule>
  </conditionalFormatting>
  <conditionalFormatting sqref="C36">
    <cfRule type="containsText" dxfId="13" priority="4" operator="containsText" text="TRUE">
      <formula>NOT(ISERROR(SEARCH("TRUE",C36)))</formula>
    </cfRule>
    <cfRule type="containsText" dxfId="12" priority="5" operator="containsText" text="FALSE">
      <formula>NOT(ISERROR(SEARCH("FALSE",C36)))</formula>
    </cfRule>
  </conditionalFormatting>
  <conditionalFormatting sqref="C36">
    <cfRule type="containsText" dxfId="11" priority="2" operator="containsText" text="TRUE">
      <formula>NOT(ISERROR(SEARCH("TRUE",C36)))</formula>
    </cfRule>
    <cfRule type="containsText" dxfId="10" priority="3" operator="containsText" text="FALSE">
      <formula>NOT(ISERROR(SEARCH("FALSE",C36)))</formula>
    </cfRule>
  </conditionalFormatting>
  <conditionalFormatting sqref="C36">
    <cfRule type="containsText" dxfId="9" priority="1" operator="containsText" text="FALSE">
      <formula>NOT(ISERROR(SEARCH("FALSE",C36)))</formula>
    </cfRule>
  </conditionalFormatting>
  <dataValidations count="1">
    <dataValidation allowBlank="1" showInputMessage="1" showErrorMessage="1" promptTitle="Input data" prompt="Insert non-negative integer value" sqref="C28:C29 C25 C18 C22 C15 C12"/>
  </dataValidations>
  <pageMargins left="0.70866141732283472" right="0.70866141732283472" top="0.74803149606299213" bottom="0.74803149606299213" header="0.31496062992125984" footer="0.31496062992125984"/>
  <pageSetup paperSize="9" scale="86"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Instructions</vt:lpstr>
      <vt:lpstr>Section A</vt:lpstr>
      <vt:lpstr>Section B</vt:lpstr>
      <vt:lpstr>Section C</vt:lpstr>
      <vt:lpstr>Section D</vt:lpstr>
      <vt:lpstr>Section E</vt:lpstr>
      <vt:lpstr>Section F</vt:lpstr>
      <vt:lpstr>Section G</vt:lpstr>
      <vt:lpstr>Section H </vt:lpstr>
      <vt:lpstr>Validation Tests</vt:lpstr>
      <vt:lpstr>Countries</vt:lpstr>
      <vt:lpstr>Instructions!Print_Area</vt:lpstr>
      <vt:lpstr>'Section A'!Print_Area</vt:lpstr>
      <vt:lpstr>'Section B'!Print_Area</vt:lpstr>
      <vt:lpstr>'Section C'!Print_Area</vt:lpstr>
      <vt:lpstr>'Section D'!Print_Area</vt:lpstr>
      <vt:lpstr>'Section E'!Print_Area</vt:lpstr>
      <vt:lpstr>'Section F'!Print_Area</vt:lpstr>
      <vt:lpstr>'Section G'!Print_Area</vt:lpstr>
      <vt:lpstr>'Section H '!Print_Area</vt:lpstr>
      <vt:lpstr>'Validation Tests'!Print_Area</vt:lpstr>
    </vt:vector>
  </TitlesOfParts>
  <Company>KPMG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epoyiadji</dc:creator>
  <cp:lastModifiedBy>estylianou</cp:lastModifiedBy>
  <cp:lastPrinted>2016-05-04T10:24:54Z</cp:lastPrinted>
  <dcterms:created xsi:type="dcterms:W3CDTF">2014-04-25T12:59:54Z</dcterms:created>
  <dcterms:modified xsi:type="dcterms:W3CDTF">2016-05-12T10:51:14Z</dcterms:modified>
</cp:coreProperties>
</file>